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robles\Desktop\Nueva carpeta\"/>
    </mc:Choice>
  </mc:AlternateContent>
  <bookViews>
    <workbookView xWindow="0" yWindow="0" windowWidth="28800" windowHeight="12435" firstSheet="2" activeTab="5"/>
  </bookViews>
  <sheets>
    <sheet name="formato con ejemplo" sheetId="4" r:id="rId1"/>
    <sheet name="3.1 Act Sociales en General" sheetId="5" r:id="rId2"/>
    <sheet name="3.1 Act Social Discapacidad" sheetId="10" r:id="rId3"/>
    <sheet name="3.2 Act Sociales de Emergencia" sheetId="6" r:id="rId4"/>
    <sheet name="3.3 Act Culturales y Deportivas" sheetId="7" r:id="rId5"/>
    <sheet name="3.4 Act Dep Alto Rendimiento" sheetId="8" r:id="rId6"/>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8" l="1"/>
  <c r="F6" i="8"/>
  <c r="D6" i="8"/>
  <c r="F6" i="5"/>
  <c r="D6" i="5"/>
  <c r="C6" i="4"/>
  <c r="F6" i="10" l="1"/>
  <c r="F16" i="10" s="1"/>
  <c r="E17" i="10"/>
  <c r="G15" i="10"/>
  <c r="G14" i="10"/>
  <c r="G13" i="10"/>
  <c r="G12" i="10"/>
  <c r="G11" i="10"/>
  <c r="G10" i="10"/>
  <c r="G9" i="10"/>
  <c r="G8" i="10"/>
  <c r="G7" i="10"/>
  <c r="E6" i="10"/>
  <c r="E16" i="10" s="1"/>
  <c r="H9" i="10" s="1"/>
  <c r="D6" i="10"/>
  <c r="D16" i="10" s="1"/>
  <c r="H15" i="10" l="1"/>
  <c r="H6" i="10"/>
  <c r="H10" i="10"/>
  <c r="G6" i="10"/>
  <c r="G16" i="10" s="1"/>
  <c r="H12" i="10" s="1"/>
  <c r="H7" i="10"/>
  <c r="H13" i="10"/>
  <c r="H11" i="10"/>
  <c r="H8" i="10"/>
  <c r="H14" i="10"/>
  <c r="Y10" i="8"/>
  <c r="Y11" i="8"/>
  <c r="Y12" i="8"/>
  <c r="Y13" i="8"/>
  <c r="Y14" i="8"/>
  <c r="V10" i="8"/>
  <c r="V11" i="8"/>
  <c r="V12" i="8"/>
  <c r="V13" i="8"/>
  <c r="V14" i="8"/>
  <c r="H16" i="10" l="1"/>
  <c r="R16" i="8"/>
  <c r="G10" i="8" s="1"/>
  <c r="Y7" i="8"/>
  <c r="Y8" i="8"/>
  <c r="Y9" i="8"/>
  <c r="Y6" i="8"/>
  <c r="V7" i="8"/>
  <c r="V8" i="8"/>
  <c r="V9" i="8"/>
  <c r="V6" i="8"/>
  <c r="G15" i="8"/>
  <c r="G14" i="8"/>
  <c r="G13" i="8"/>
  <c r="G9" i="8"/>
  <c r="G8" i="8"/>
  <c r="G7" i="8"/>
  <c r="F16" i="8"/>
  <c r="E6" i="8"/>
  <c r="E17" i="7"/>
  <c r="G15" i="7"/>
  <c r="G14" i="7"/>
  <c r="G13" i="7"/>
  <c r="G12" i="7"/>
  <c r="G11" i="7"/>
  <c r="G10" i="7"/>
  <c r="G9" i="7"/>
  <c r="G8" i="7"/>
  <c r="G7" i="7"/>
  <c r="F6" i="7"/>
  <c r="F16" i="7" s="1"/>
  <c r="E6" i="7"/>
  <c r="D6" i="7"/>
  <c r="E17" i="6"/>
  <c r="G6" i="7" l="1"/>
  <c r="G16" i="7" s="1"/>
  <c r="H12" i="7" s="1"/>
  <c r="D16" i="7"/>
  <c r="E16" i="7"/>
  <c r="W16" i="8"/>
  <c r="G11" i="8" s="1"/>
  <c r="T16" i="8"/>
  <c r="G12" i="8" s="1"/>
  <c r="G6" i="8"/>
  <c r="G15" i="6"/>
  <c r="G14" i="6"/>
  <c r="G13" i="6"/>
  <c r="G12" i="6"/>
  <c r="G11" i="6"/>
  <c r="G10" i="6"/>
  <c r="G9" i="6"/>
  <c r="G8" i="6"/>
  <c r="G7" i="6"/>
  <c r="F6" i="6"/>
  <c r="F16" i="6" s="1"/>
  <c r="E6" i="6"/>
  <c r="E16" i="6" s="1"/>
  <c r="H13" i="6" s="1"/>
  <c r="D6" i="6"/>
  <c r="D16" i="6" s="1"/>
  <c r="E17" i="5"/>
  <c r="G15" i="5"/>
  <c r="G14" i="5"/>
  <c r="G13" i="5"/>
  <c r="G12" i="5"/>
  <c r="G11" i="5"/>
  <c r="G10" i="5"/>
  <c r="G9" i="5"/>
  <c r="G8" i="5"/>
  <c r="G7" i="5"/>
  <c r="F16" i="5"/>
  <c r="E6" i="5"/>
  <c r="E16" i="5" s="1"/>
  <c r="D16" i="5"/>
  <c r="D6" i="4"/>
  <c r="H9" i="7" l="1"/>
  <c r="H15" i="7"/>
  <c r="H10" i="7"/>
  <c r="H13" i="7"/>
  <c r="H14" i="7"/>
  <c r="H8" i="7"/>
  <c r="H7" i="7"/>
  <c r="H11" i="7"/>
  <c r="H6" i="7"/>
  <c r="G6" i="6"/>
  <c r="G16" i="6" s="1"/>
  <c r="H12" i="6" s="1"/>
  <c r="G16" i="8"/>
  <c r="H12" i="8" s="1"/>
  <c r="E16" i="8"/>
  <c r="H14" i="8" s="1"/>
  <c r="H14" i="6"/>
  <c r="H15" i="6"/>
  <c r="H6" i="6"/>
  <c r="H10" i="6"/>
  <c r="H7" i="6"/>
  <c r="H11" i="6"/>
  <c r="H8" i="6"/>
  <c r="H9" i="6"/>
  <c r="G6" i="5"/>
  <c r="G16" i="5" s="1"/>
  <c r="H12" i="5" s="1"/>
  <c r="H6" i="5"/>
  <c r="E6" i="4"/>
  <c r="E17" i="4" s="1"/>
  <c r="C17" i="4"/>
  <c r="H16" i="7" l="1"/>
  <c r="H6" i="8"/>
  <c r="H9" i="8"/>
  <c r="H10" i="8"/>
  <c r="H13" i="8"/>
  <c r="H15" i="8"/>
  <c r="H7" i="8"/>
  <c r="H8" i="8"/>
  <c r="H11" i="8"/>
  <c r="H16" i="6"/>
  <c r="H15" i="5"/>
  <c r="H10" i="5"/>
  <c r="H9" i="5"/>
  <c r="H14" i="5"/>
  <c r="H8" i="5"/>
  <c r="H13" i="5"/>
  <c r="H7" i="5"/>
  <c r="H11" i="5"/>
  <c r="F7" i="4"/>
  <c r="F8" i="4"/>
  <c r="F9" i="4"/>
  <c r="F10" i="4"/>
  <c r="F11" i="4"/>
  <c r="F12" i="4"/>
  <c r="F13" i="4"/>
  <c r="F14" i="4"/>
  <c r="F15" i="4"/>
  <c r="F16" i="4"/>
  <c r="F6" i="4"/>
  <c r="D17" i="4"/>
  <c r="H16" i="8" l="1"/>
  <c r="H16" i="5"/>
  <c r="G9" i="4"/>
  <c r="F17" i="4"/>
  <c r="G12" i="4" s="1"/>
  <c r="G16" i="4"/>
  <c r="G7" i="4"/>
  <c r="G10" i="4"/>
  <c r="G14" i="4"/>
  <c r="G15" i="4"/>
  <c r="G13" i="4"/>
  <c r="G11" i="4"/>
  <c r="G8" i="4"/>
  <c r="G6" i="4"/>
  <c r="G17" i="4" l="1"/>
</calcChain>
</file>

<file path=xl/sharedStrings.xml><?xml version="1.0" encoding="utf-8"?>
<sst xmlns="http://schemas.openxmlformats.org/spreadsheetml/2006/main" count="237" uniqueCount="87">
  <si>
    <t>ITEM</t>
  </si>
  <si>
    <t>1 APORTE RECURSOS PROPIOS</t>
  </si>
  <si>
    <t>3 APORTE DE TERCEROS</t>
  </si>
  <si>
    <t>TOTALES  (1+2+3)</t>
  </si>
  <si>
    <t>(Otros)</t>
  </si>
  <si>
    <t>(Total Ítem/ Totales)*100</t>
  </si>
  <si>
    <t>TOTALES</t>
  </si>
  <si>
    <t>A.1 COORDINADOR/A</t>
  </si>
  <si>
    <t>2 APORTE SOLICITADO A GOBIERNO REGIONAL</t>
  </si>
  <si>
    <t>CRITERIOS DE ADMISIBILIDAD</t>
  </si>
  <si>
    <t>TOPES</t>
  </si>
  <si>
    <t>OBSERVACIONES</t>
  </si>
  <si>
    <r>
      <t xml:space="preserve">C. </t>
    </r>
    <r>
      <rPr>
        <b/>
        <sz val="10"/>
        <color theme="1"/>
        <rFont val="Calibri"/>
        <family val="2"/>
        <scheme val="minor"/>
      </rPr>
      <t>TRASLADOS</t>
    </r>
  </si>
  <si>
    <r>
      <t>A.</t>
    </r>
    <r>
      <rPr>
        <b/>
        <sz val="10"/>
        <color theme="1"/>
        <rFont val="Calibri"/>
        <family val="2"/>
        <scheme val="minor"/>
      </rPr>
      <t> HONORARIOS</t>
    </r>
  </si>
  <si>
    <r>
      <t>E.</t>
    </r>
    <r>
      <rPr>
        <b/>
        <sz val="10"/>
        <color theme="1"/>
        <rFont val="Calibri"/>
        <family val="2"/>
        <scheme val="minor"/>
      </rPr>
      <t xml:space="preserve"> ALOJAMIENTO  </t>
    </r>
  </si>
  <si>
    <r>
      <t xml:space="preserve">D. </t>
    </r>
    <r>
      <rPr>
        <b/>
        <sz val="10"/>
        <color theme="1"/>
        <rFont val="Calibri"/>
        <family val="2"/>
        <scheme val="minor"/>
      </rPr>
      <t>ALIMENTACIÓN</t>
    </r>
  </si>
  <si>
    <r>
      <t>F.</t>
    </r>
    <r>
      <rPr>
        <b/>
        <sz val="10"/>
        <color theme="1"/>
        <rFont val="Calibri"/>
        <family val="2"/>
        <scheme val="minor"/>
      </rPr>
      <t xml:space="preserve"> DIFUSIÓN </t>
    </r>
  </si>
  <si>
    <r>
      <t>G.</t>
    </r>
    <r>
      <rPr>
        <b/>
        <sz val="10"/>
        <color theme="1"/>
        <rFont val="Calibri"/>
        <family val="2"/>
        <scheme val="minor"/>
      </rPr>
      <t xml:space="preserve"> OPERACIÓN</t>
    </r>
  </si>
  <si>
    <r>
      <t xml:space="preserve">H. </t>
    </r>
    <r>
      <rPr>
        <b/>
        <sz val="10"/>
        <color theme="1"/>
        <rFont val="Calibri"/>
        <family val="2"/>
        <scheme val="minor"/>
      </rPr>
      <t>PREMIACIÓN</t>
    </r>
  </si>
  <si>
    <r>
      <t>I.</t>
    </r>
    <r>
      <rPr>
        <b/>
        <sz val="10"/>
        <color theme="1"/>
        <rFont val="Calibri"/>
        <family val="2"/>
        <scheme val="minor"/>
      </rPr>
      <t>  IMPREVISTOS</t>
    </r>
  </si>
  <si>
    <t xml:space="preserve">Cantidad de Beneficiarios/as: </t>
  </si>
  <si>
    <t>A.2  OTROS HS.</t>
  </si>
  <si>
    <t>Con un tope hasta un 2%.</t>
  </si>
  <si>
    <t>Tope hasta el 35% del total aprobado.  Considerando al coordinador y todos/as los prestadores de servicios a honorarios.</t>
  </si>
  <si>
    <t xml:space="preserve">Kits de sanitización unitaria por beneficiario $ 15.000.-. </t>
  </si>
  <si>
    <t>EJEMPLO ASIGNACION DIRECTA</t>
  </si>
  <si>
    <t>Hasta un 20% del total aprobado como tope  para ollas comunes y panaderias.</t>
  </si>
  <si>
    <t>Con topes para deportes de alto rendimiento hasta $ 50.000 diario.</t>
  </si>
  <si>
    <t>Topes para pasajes en avión deporte alto rendimiento $250.000.-</t>
  </si>
  <si>
    <t>Canasta de alimentos hasta $40.000.- costo unitario.                                Olla común hasta $1.500 munú unitario.                                                            Panaderia costo $1.100 el kilo. Topes para colaciones para deporte.</t>
  </si>
  <si>
    <t xml:space="preserve">Hasta un 5% del total aprobado o con tope de $500.000.- para iniciativas menores de 15 millones.                                                                                    Superior a 15 millones hasta $800.00.- </t>
  </si>
  <si>
    <t>RSH (%):</t>
  </si>
  <si>
    <t>(OTROS)</t>
  </si>
  <si>
    <t>Desde 1% hasta 3,9% = Menor a 7 millones.
Desde 4% hasta 7% =  Mayor a 7 millones.</t>
  </si>
  <si>
    <r>
      <t>B.</t>
    </r>
    <r>
      <rPr>
        <b/>
        <sz val="10"/>
        <color theme="1"/>
        <rFont val="Calibri Light"/>
        <family val="2"/>
      </rPr>
      <t> EQUIPAMIENTO IMPLEMENTACIÓN</t>
    </r>
  </si>
  <si>
    <r>
      <t xml:space="preserve">C. </t>
    </r>
    <r>
      <rPr>
        <b/>
        <sz val="10"/>
        <color theme="1"/>
        <rFont val="Calibri Light"/>
        <family val="2"/>
      </rPr>
      <t>TRASLADOS</t>
    </r>
  </si>
  <si>
    <r>
      <t xml:space="preserve">D. </t>
    </r>
    <r>
      <rPr>
        <b/>
        <sz val="10"/>
        <color theme="1"/>
        <rFont val="Calibri Light"/>
        <family val="2"/>
      </rPr>
      <t>ALIMENTACIÓN</t>
    </r>
  </si>
  <si>
    <r>
      <t>E.</t>
    </r>
    <r>
      <rPr>
        <b/>
        <sz val="10"/>
        <color theme="1"/>
        <rFont val="Calibri Light"/>
        <family val="2"/>
      </rPr>
      <t xml:space="preserve"> ALOJAMIENTO  </t>
    </r>
  </si>
  <si>
    <r>
      <t>F.</t>
    </r>
    <r>
      <rPr>
        <b/>
        <sz val="10"/>
        <color theme="1"/>
        <rFont val="Calibri Light"/>
        <family val="2"/>
      </rPr>
      <t xml:space="preserve"> DIFUSIÓN </t>
    </r>
  </si>
  <si>
    <r>
      <t>G.</t>
    </r>
    <r>
      <rPr>
        <b/>
        <sz val="10"/>
        <color theme="1"/>
        <rFont val="Calibri Light"/>
        <family val="2"/>
      </rPr>
      <t xml:space="preserve"> OPERACIÓN</t>
    </r>
  </si>
  <si>
    <r>
      <t>I.</t>
    </r>
    <r>
      <rPr>
        <b/>
        <sz val="10"/>
        <color theme="1"/>
        <rFont val="Calibri Light"/>
        <family val="2"/>
      </rPr>
      <t>  IMPREVISTOS</t>
    </r>
  </si>
  <si>
    <r>
      <t>A.</t>
    </r>
    <r>
      <rPr>
        <b/>
        <sz val="10"/>
        <color theme="1"/>
        <rFont val="Calibri Light"/>
        <family val="2"/>
      </rPr>
      <t xml:space="preserve"> HONORARIOS </t>
    </r>
    <r>
      <rPr>
        <b/>
        <sz val="10"/>
        <rFont val="Calibri Light"/>
        <family val="2"/>
      </rPr>
      <t xml:space="preserve">(TOTALES) </t>
    </r>
  </si>
  <si>
    <t>2 APORTE SOLICITADO AL GOBIERNO REGIONAL</t>
  </si>
  <si>
    <t>Sin tope</t>
  </si>
  <si>
    <r>
      <t xml:space="preserve">Sin tope.
Exceptuando panaderias o amasanderias solidarias con un tope de 20% (costo máximo por kilo de pan $1100). </t>
    </r>
    <r>
      <rPr>
        <b/>
        <sz val="9"/>
        <color rgb="FF0070C0"/>
        <rFont val="Calibri Light"/>
        <family val="2"/>
      </rPr>
      <t xml:space="preserve">  </t>
    </r>
  </si>
  <si>
    <t>Tope hasta el 35% del total solicitado.  Considerando el coordinador y todos/as los prestadores de servicios a honorarios.</t>
  </si>
  <si>
    <r>
      <t xml:space="preserve">Tope hasta el </t>
    </r>
    <r>
      <rPr>
        <sz val="9"/>
        <rFont val="Calibri Light"/>
        <family val="2"/>
      </rPr>
      <t>10%</t>
    </r>
    <r>
      <rPr>
        <sz val="9"/>
        <color theme="1"/>
        <rFont val="Calibri Light"/>
        <family val="2"/>
      </rPr>
      <t xml:space="preserve"> del total solicitado o de $500.000 como tope para iniciativas inferiores  a 15 millones. Y de $800.000 para iniciativas superiores a 15 millones.</t>
    </r>
  </si>
  <si>
    <t>Sin tope.</t>
  </si>
  <si>
    <t xml:space="preserve">Sin tope.   </t>
  </si>
  <si>
    <t>Con un tope de 2% del total solicitado.</t>
  </si>
  <si>
    <t>Sin Tope</t>
  </si>
  <si>
    <t>MONTO MÁXIMO A POSTULAR</t>
  </si>
  <si>
    <t>A.2 OTROS HONORARIOS.</t>
  </si>
  <si>
    <r>
      <rPr>
        <sz val="8.5"/>
        <color theme="1"/>
        <rFont val="Calibri Light"/>
        <family val="2"/>
      </rPr>
      <t>La entrega de cajas de alimentos, sanitización y ollas comunes será limitada de acuerdo a la contingencia sanitaria (sólo fase 1-2 en periodo de postulación) y únicamente destinada para adultos mayores que residan en comunas rurales, personas en situación de calle, para personas con discapacidad acreditada mediante el carnet de discapacidad que otorga el COMPIN y/o personas con problemas de salud que sean invalidantes (personas postradas).
Para las actividades sociales de emergencia como olla común, se podrá considerar el costo unitario de menú por un monto no superior a $1.500.- pesos (por plato), minuta que se deberá describir en detalle en el anexo respectivo.
Para las actividades sociales de emergencia como cajas de alimentos, el monto unitario de cada caja tendrá un monto máximo de $40.000.
En caso de actividades sociales de emergencia como kit sanitario se considerará el monto máximo de cada kit de $15.000.</t>
    </r>
    <r>
      <rPr>
        <sz val="8"/>
        <color theme="1"/>
        <rFont val="Calibri Light"/>
        <family val="2"/>
      </rPr>
      <t xml:space="preserve"> </t>
    </r>
  </si>
  <si>
    <t xml:space="preserve">El monto total solicitado al Gobierno Regional dependerá de la cantidad de beneficiarios, según lo señalado en el numeral 3 </t>
  </si>
  <si>
    <t>Nº</t>
  </si>
  <si>
    <t>RSH</t>
  </si>
  <si>
    <t>ALOJAMIENTO</t>
  </si>
  <si>
    <t>CANTIDAD DE DÍAS</t>
  </si>
  <si>
    <t>TOTAL</t>
  </si>
  <si>
    <t>COSTO</t>
  </si>
  <si>
    <t>NACIONAL / INTERNACIONAL</t>
  </si>
  <si>
    <t>ALIMENTACIÓN</t>
  </si>
  <si>
    <t>COSTO X DÍA</t>
  </si>
  <si>
    <t>TIPO</t>
  </si>
  <si>
    <t>TRASLADO (PASAJE)</t>
  </si>
  <si>
    <r>
      <t>A.</t>
    </r>
    <r>
      <rPr>
        <b/>
        <sz val="9"/>
        <color theme="1"/>
        <rFont val="Calibri Light"/>
        <family val="2"/>
      </rPr>
      <t xml:space="preserve"> HONORARIOS </t>
    </r>
    <r>
      <rPr>
        <b/>
        <sz val="9"/>
        <rFont val="Calibri Light"/>
        <family val="2"/>
      </rPr>
      <t xml:space="preserve">(TOTALES) </t>
    </r>
  </si>
  <si>
    <r>
      <t>B.</t>
    </r>
    <r>
      <rPr>
        <b/>
        <sz val="9"/>
        <color theme="1"/>
        <rFont val="Calibri Light"/>
        <family val="2"/>
      </rPr>
      <t> EQUIPAMIENTO IMPLEMENTACIÓN</t>
    </r>
  </si>
  <si>
    <r>
      <t xml:space="preserve">C. </t>
    </r>
    <r>
      <rPr>
        <b/>
        <sz val="9"/>
        <color theme="1"/>
        <rFont val="Calibri Light"/>
        <family val="2"/>
      </rPr>
      <t>TRASLADOS</t>
    </r>
  </si>
  <si>
    <r>
      <t xml:space="preserve">D. </t>
    </r>
    <r>
      <rPr>
        <b/>
        <sz val="9"/>
        <color theme="1"/>
        <rFont val="Calibri Light"/>
        <family val="2"/>
      </rPr>
      <t>ALIMENTACIÓN</t>
    </r>
  </si>
  <si>
    <r>
      <t>E.</t>
    </r>
    <r>
      <rPr>
        <b/>
        <sz val="9"/>
        <color theme="1"/>
        <rFont val="Calibri Light"/>
        <family val="2"/>
      </rPr>
      <t xml:space="preserve"> ALOJAMIENTO  </t>
    </r>
  </si>
  <si>
    <r>
      <t>F.</t>
    </r>
    <r>
      <rPr>
        <b/>
        <sz val="9"/>
        <color theme="1"/>
        <rFont val="Calibri Light"/>
        <family val="2"/>
      </rPr>
      <t xml:space="preserve"> DIFUSIÓN </t>
    </r>
  </si>
  <si>
    <r>
      <t>G.</t>
    </r>
    <r>
      <rPr>
        <b/>
        <sz val="9"/>
        <color theme="1"/>
        <rFont val="Calibri Light"/>
        <family val="2"/>
      </rPr>
      <t xml:space="preserve"> OPERACIÓN</t>
    </r>
  </si>
  <si>
    <r>
      <t>I.</t>
    </r>
    <r>
      <rPr>
        <b/>
        <sz val="9"/>
        <color theme="1"/>
        <rFont val="Calibri Light"/>
        <family val="2"/>
      </rPr>
      <t>  IMPREVISTOS</t>
    </r>
  </si>
  <si>
    <t>El monto total solicitado al Gobierno Regional dependerá de la cantidad de beneficiarios y del Registro Social de Hogares, según lo señalado en el numeral 3.</t>
  </si>
  <si>
    <t xml:space="preserve">El monto total solicitado al Gobierno Regional dependerá de la cantidad de beneficiarios/as, según lo señalado en el numeral 3. </t>
  </si>
  <si>
    <t xml:space="preserve">El monto total solicitado al Gobierno Regional dependerá de la cantidad de beneficiarios y del Registro Social de Hogares, según lo señalado en el numeral 3. </t>
  </si>
  <si>
    <r>
      <t xml:space="preserve">Las actividades sociales vinculadas a la atención de personas con discapacidad, que beneficien directamente a menos de 600 personas, se les podrá otorgar financiamiento con un límite hasta $40.000.000.- (cuarenta millones de pesos). </t>
    </r>
    <r>
      <rPr>
        <b/>
        <sz val="9"/>
        <color theme="1"/>
        <rFont val="Calibri Light"/>
        <family val="2"/>
      </rPr>
      <t>Act. Social para personas con discapacidad deben utilizar pestaña excel de nominada social discapacidad.</t>
    </r>
  </si>
  <si>
    <t xml:space="preserve">Tope 35% del total aprobado. </t>
  </si>
  <si>
    <t>Hasta 40% y 80% de RSH  dependiendo de las actividades y el fondo.           Quedan exento de topes aquellas actividades sociales comunales y/o regionales  superior a 2501 beneficiarios/as directos y actividades de emergencia superior a 351 benficiarios/as directos.    Ollas comunes y cajas queda limitado para personas en situacion de calle, adultos mayores de comunas rurales, personas que acrediten dicapacidad (COMPIN) o personas  con problemas de salud invalidantes (postrados).</t>
  </si>
  <si>
    <t>CANTIDAD DE BENEFICIARIOS/AS:</t>
  </si>
  <si>
    <t xml:space="preserve">NOMBRE DE LA ORGANIZACIÓN: </t>
  </si>
  <si>
    <t>NOMBRE DE LA INICIATIVA:</t>
  </si>
  <si>
    <t>NOMBRE DE LA ORGANIZACIÓN:</t>
  </si>
  <si>
    <r>
      <t>B.</t>
    </r>
    <r>
      <rPr>
        <b/>
        <sz val="9"/>
        <color theme="1"/>
        <rFont val="Calibri"/>
        <family val="2"/>
        <scheme val="minor"/>
      </rPr>
      <t> EQUIPAMIENTO/IMPLEMENTACIÓN</t>
    </r>
  </si>
  <si>
    <t>A.2 OTROS HONORARIOS</t>
  </si>
  <si>
    <t xml:space="preserve">NOMBRE DE LA ORGANIZACION: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</si>
</sst>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 #,##0.00_-;\-&quot;$&quot;\ * #,##0.00_-;_-&quot;$&quot;\ * &quot;-&quot;??_-;_-@_-"/>
    <numFmt numFmtId="165" formatCode="&quot;$&quot;\ #,##0"/>
    <numFmt numFmtId="166" formatCode="_-&quot;$&quot;\ * #,##0_-;\-&quot;$&quot;\ * #,##0_-;_-&quot;$&quot;\ * &quot;-&quot;??_-;_-@_-"/>
    <numFmt numFmtId="167" formatCode="0.0%"/>
    <numFmt numFmtId="168" formatCode="&quot;$&quot;#,##0"/>
  </numFmts>
  <fonts count="31" x14ac:knownFonts="1">
    <font>
      <sz val="11"/>
      <color theme="1"/>
      <name val="Calibri"/>
      <family val="2"/>
      <scheme val="minor"/>
    </font>
    <font>
      <b/>
      <sz val="10"/>
      <color theme="1"/>
      <name val="Calibri Light"/>
      <family val="2"/>
    </font>
    <font>
      <sz val="10"/>
      <color theme="1"/>
      <name val="Calibri Light"/>
      <family val="2"/>
    </font>
    <font>
      <sz val="11"/>
      <color theme="1"/>
      <name val="Calibri"/>
      <family val="2"/>
      <scheme val="minor"/>
    </font>
    <font>
      <sz val="11"/>
      <name val="Calibri"/>
      <family val="2"/>
      <scheme val="minor"/>
    </font>
    <font>
      <b/>
      <sz val="11"/>
      <color theme="1"/>
      <name val="Calibri Light"/>
      <family val="2"/>
    </font>
    <font>
      <sz val="10"/>
      <color theme="1"/>
      <name val="Calibri"/>
      <family val="2"/>
      <scheme val="minor"/>
    </font>
    <font>
      <b/>
      <sz val="10"/>
      <color theme="1"/>
      <name val="Calibri"/>
      <family val="2"/>
      <scheme val="minor"/>
    </font>
    <font>
      <b/>
      <sz val="11"/>
      <color theme="1"/>
      <name val="Calibri"/>
      <family val="2"/>
      <scheme val="minor"/>
    </font>
    <font>
      <sz val="9"/>
      <color theme="1"/>
      <name val="Calibri"/>
      <family val="2"/>
      <scheme val="minor"/>
    </font>
    <font>
      <sz val="11"/>
      <color rgb="FF3F3F76"/>
      <name val="Calibri"/>
      <family val="2"/>
      <scheme val="minor"/>
    </font>
    <font>
      <sz val="10"/>
      <name val="Calibri Light"/>
      <family val="2"/>
    </font>
    <font>
      <b/>
      <sz val="11"/>
      <color rgb="FF3F3F76"/>
      <name val="Calibri"/>
      <family val="2"/>
      <scheme val="minor"/>
    </font>
    <font>
      <b/>
      <sz val="9"/>
      <color theme="1"/>
      <name val="Calibri Light"/>
      <family val="2"/>
    </font>
    <font>
      <sz val="11"/>
      <color rgb="FFFF0000"/>
      <name val="Calibri"/>
      <family val="2"/>
      <scheme val="minor"/>
    </font>
    <font>
      <sz val="11"/>
      <color rgb="FF0070C0"/>
      <name val="Calibri"/>
      <family val="2"/>
      <scheme val="minor"/>
    </font>
    <font>
      <sz val="10"/>
      <color rgb="FF0070C0"/>
      <name val="Calibri Light"/>
      <family val="2"/>
    </font>
    <font>
      <b/>
      <sz val="11"/>
      <name val="Calibri"/>
      <family val="2"/>
      <scheme val="minor"/>
    </font>
    <font>
      <sz val="9"/>
      <color theme="1"/>
      <name val="Calibri Light"/>
      <family val="2"/>
    </font>
    <font>
      <b/>
      <sz val="9"/>
      <color theme="1"/>
      <name val="Calibri"/>
      <family val="2"/>
      <scheme val="minor"/>
    </font>
    <font>
      <sz val="9"/>
      <color rgb="FF000000"/>
      <name val="Calibri Light"/>
      <family val="2"/>
    </font>
    <font>
      <sz val="9"/>
      <name val="Calibri Light"/>
      <family val="2"/>
    </font>
    <font>
      <sz val="11"/>
      <color theme="1"/>
      <name val="Calibri Light"/>
      <family val="2"/>
    </font>
    <font>
      <sz val="11"/>
      <name val="Calibri Light"/>
      <family val="2"/>
    </font>
    <font>
      <b/>
      <sz val="9"/>
      <color rgb="FF0070C0"/>
      <name val="Calibri Light"/>
      <family val="2"/>
    </font>
    <font>
      <b/>
      <sz val="10"/>
      <name val="Calibri Light"/>
      <family val="2"/>
    </font>
    <font>
      <sz val="8"/>
      <color theme="1"/>
      <name val="Calibri Light"/>
      <family val="2"/>
    </font>
    <font>
      <sz val="8.5"/>
      <color theme="1"/>
      <name val="Calibri Light"/>
      <family val="2"/>
    </font>
    <font>
      <sz val="8"/>
      <name val="Calibri"/>
      <family val="2"/>
      <scheme val="minor"/>
    </font>
    <font>
      <sz val="11"/>
      <color theme="0"/>
      <name val="Calibri"/>
      <family val="2"/>
      <scheme val="minor"/>
    </font>
    <font>
      <b/>
      <sz val="9"/>
      <name val="Calibri Light"/>
      <family val="2"/>
    </font>
  </fonts>
  <fills count="12">
    <fill>
      <patternFill patternType="none"/>
    </fill>
    <fill>
      <patternFill patternType="gray125"/>
    </fill>
    <fill>
      <patternFill patternType="solid">
        <fgColor rgb="FFF7D659"/>
        <bgColor indexed="64"/>
      </patternFill>
    </fill>
    <fill>
      <patternFill patternType="solid">
        <fgColor rgb="FFFDF1DA"/>
        <bgColor indexed="64"/>
      </patternFill>
    </fill>
    <fill>
      <patternFill patternType="solid">
        <fgColor rgb="FFFFF7CF"/>
        <bgColor indexed="64"/>
      </patternFill>
    </fill>
    <fill>
      <patternFill patternType="solid">
        <fgColor rgb="FFFDFFDB"/>
        <bgColor indexed="64"/>
      </patternFill>
    </fill>
    <fill>
      <patternFill patternType="solid">
        <fgColor rgb="FFFFCC99"/>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1"/>
        <bgColor indexed="64"/>
      </patternFill>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9" fontId="3" fillId="0" borderId="0" applyFont="0" applyFill="0" applyBorder="0" applyAlignment="0" applyProtection="0"/>
    <xf numFmtId="164" fontId="3" fillId="0" borderId="0" applyFont="0" applyFill="0" applyBorder="0" applyAlignment="0" applyProtection="0"/>
    <xf numFmtId="0" fontId="10" fillId="6" borderId="4" applyNumberFormat="0" applyAlignment="0" applyProtection="0"/>
  </cellStyleXfs>
  <cellXfs count="176">
    <xf numFmtId="0" fontId="0" fillId="0" borderId="0" xfId="0"/>
    <xf numFmtId="0" fontId="4" fillId="0" borderId="0" xfId="0" applyFont="1" applyAlignment="1">
      <alignment horizontal="center" vertical="center"/>
    </xf>
    <xf numFmtId="0" fontId="0" fillId="0" borderId="0" xfId="0" applyAlignment="1">
      <alignment horizontal="left"/>
    </xf>
    <xf numFmtId="0" fontId="4" fillId="0" borderId="0" xfId="0" applyFont="1" applyBorder="1" applyAlignment="1">
      <alignment horizontal="center" vertical="center"/>
    </xf>
    <xf numFmtId="0" fontId="0" fillId="0" borderId="0" xfId="0" applyBorder="1"/>
    <xf numFmtId="0" fontId="1" fillId="0" borderId="0" xfId="0" applyFont="1" applyBorder="1" applyAlignment="1">
      <alignment horizontal="left"/>
    </xf>
    <xf numFmtId="0" fontId="6"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9" fontId="2" fillId="0" borderId="1" xfId="1" applyFont="1" applyBorder="1" applyAlignment="1">
      <alignment horizontal="center" vertical="center" wrapText="1"/>
    </xf>
    <xf numFmtId="0" fontId="1" fillId="2" borderId="2" xfId="0" applyFont="1" applyFill="1" applyBorder="1" applyAlignment="1">
      <alignment horizontal="center" vertical="center" wrapText="1"/>
    </xf>
    <xf numFmtId="165" fontId="2" fillId="0" borderId="1" xfId="0" applyNumberFormat="1" applyFont="1" applyFill="1" applyBorder="1" applyAlignment="1" applyProtection="1">
      <alignment horizontal="center" vertical="center" wrapText="1"/>
    </xf>
    <xf numFmtId="2" fontId="5" fillId="3" borderId="2" xfId="0" applyNumberFormat="1" applyFont="1" applyFill="1" applyBorder="1" applyAlignment="1">
      <alignment horizontal="center" vertical="center" wrapText="1"/>
    </xf>
    <xf numFmtId="165" fontId="2" fillId="4" borderId="1" xfId="0" applyNumberFormat="1" applyFont="1" applyFill="1" applyBorder="1" applyAlignment="1" applyProtection="1">
      <alignment horizontal="center" vertical="center" wrapText="1"/>
      <protection locked="0"/>
    </xf>
    <xf numFmtId="165" fontId="2" fillId="0" borderId="1" xfId="0" applyNumberFormat="1" applyFont="1" applyBorder="1" applyAlignment="1" applyProtection="1">
      <alignment horizontal="center" vertical="center" wrapText="1"/>
      <protection locked="0"/>
    </xf>
    <xf numFmtId="165" fontId="2" fillId="4" borderId="1" xfId="0" applyNumberFormat="1" applyFont="1" applyFill="1" applyBorder="1" applyAlignment="1" applyProtection="1">
      <alignment horizontal="center" vertical="center" wrapText="1"/>
    </xf>
    <xf numFmtId="165" fontId="2" fillId="5" borderId="1" xfId="0" applyNumberFormat="1" applyFont="1" applyFill="1" applyBorder="1" applyAlignment="1" applyProtection="1">
      <alignment horizontal="center" vertical="center" wrapText="1"/>
      <protection locked="0"/>
    </xf>
    <xf numFmtId="0" fontId="8" fillId="0" borderId="0" xfId="0" applyFont="1" applyBorder="1"/>
    <xf numFmtId="0" fontId="0" fillId="0" borderId="0" xfId="0" applyBorder="1" applyAlignment="1" applyProtection="1">
      <alignment horizontal="left" vertical="center"/>
      <protection locked="0"/>
    </xf>
    <xf numFmtId="165" fontId="2" fillId="0" borderId="1" xfId="0" applyNumberFormat="1" applyFont="1" applyFill="1" applyBorder="1" applyAlignment="1" applyProtection="1">
      <alignment horizontal="center" vertical="center" wrapText="1"/>
      <protection locked="0"/>
    </xf>
    <xf numFmtId="0" fontId="0" fillId="0" borderId="0" xfId="0" applyBorder="1" applyAlignment="1" applyProtection="1">
      <alignment vertical="center"/>
      <protection locked="0"/>
    </xf>
    <xf numFmtId="165" fontId="11" fillId="4" borderId="1" xfId="0" applyNumberFormat="1" applyFont="1" applyFill="1" applyBorder="1" applyAlignment="1" applyProtection="1">
      <alignment horizontal="center" vertical="center" wrapText="1"/>
      <protection locked="0"/>
    </xf>
    <xf numFmtId="0" fontId="12" fillId="6" borderId="4" xfId="3" applyFont="1" applyAlignment="1">
      <alignment horizontal="center" vertical="center"/>
    </xf>
    <xf numFmtId="166" fontId="12" fillId="6" borderId="4" xfId="2" applyNumberFormat="1" applyFont="1" applyFill="1" applyBorder="1" applyAlignment="1">
      <alignment horizontal="center" vertical="center"/>
    </xf>
    <xf numFmtId="0" fontId="13" fillId="2" borderId="1" xfId="0" applyFont="1" applyFill="1" applyBorder="1" applyAlignment="1">
      <alignment horizontal="center" vertical="center" wrapText="1"/>
    </xf>
    <xf numFmtId="0" fontId="15" fillId="0" borderId="0" xfId="0" applyFont="1" applyFill="1"/>
    <xf numFmtId="165" fontId="14" fillId="0" borderId="0" xfId="0" applyNumberFormat="1" applyFont="1"/>
    <xf numFmtId="165" fontId="16" fillId="7" borderId="0" xfId="0" applyNumberFormat="1" applyFont="1" applyFill="1" applyBorder="1" applyAlignment="1" applyProtection="1">
      <alignment horizontal="center" vertical="center" wrapText="1"/>
      <protection locked="0"/>
    </xf>
    <xf numFmtId="166" fontId="17" fillId="6" borderId="4" xfId="2" applyNumberFormat="1" applyFont="1" applyFill="1" applyBorder="1" applyAlignment="1">
      <alignment horizontal="center" vertical="center"/>
    </xf>
    <xf numFmtId="0" fontId="6" fillId="0" borderId="1" xfId="0" applyFont="1" applyFill="1" applyBorder="1" applyAlignment="1">
      <alignment horizontal="left" vertical="center" wrapText="1"/>
    </xf>
    <xf numFmtId="167" fontId="2" fillId="0" borderId="1" xfId="1"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2" fontId="18" fillId="8" borderId="2"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9" fontId="18" fillId="0" borderId="2" xfId="0" applyNumberFormat="1" applyFont="1" applyFill="1" applyBorder="1" applyAlignment="1">
      <alignment horizontal="center" vertical="center" wrapText="1"/>
    </xf>
    <xf numFmtId="2" fontId="18" fillId="0" borderId="2" xfId="0" applyNumberFormat="1" applyFont="1" applyFill="1" applyBorder="1" applyAlignment="1">
      <alignment horizontal="center" vertical="center" wrapText="1"/>
    </xf>
    <xf numFmtId="0" fontId="8" fillId="0" borderId="0" xfId="0" applyFont="1" applyBorder="1" applyAlignment="1">
      <alignment horizontal="left" vertical="center"/>
    </xf>
    <xf numFmtId="0" fontId="12" fillId="6" borderId="4" xfId="3" applyFont="1" applyAlignment="1">
      <alignment horizontal="left" vertical="center"/>
    </xf>
    <xf numFmtId="0" fontId="0" fillId="0" borderId="0" xfId="0" applyFill="1" applyAlignment="1">
      <alignment horizontal="left"/>
    </xf>
    <xf numFmtId="0" fontId="9" fillId="0" borderId="0" xfId="0" applyFont="1" applyAlignment="1">
      <alignment horizontal="center"/>
    </xf>
    <xf numFmtId="2" fontId="18" fillId="8" borderId="5" xfId="0" applyNumberFormat="1" applyFont="1" applyFill="1" applyBorder="1" applyAlignment="1">
      <alignment horizontal="center" vertical="center" wrapText="1"/>
    </xf>
    <xf numFmtId="2" fontId="20" fillId="0" borderId="6" xfId="0" applyNumberFormat="1"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165" fontId="2" fillId="4" borderId="1" xfId="0" applyNumberFormat="1" applyFont="1" applyFill="1" applyBorder="1" applyAlignment="1" applyProtection="1">
      <alignment horizontal="right" vertical="center" wrapText="1"/>
      <protection locked="0"/>
    </xf>
    <xf numFmtId="165" fontId="2" fillId="0" borderId="1" xfId="0" applyNumberFormat="1" applyFont="1" applyBorder="1" applyAlignment="1" applyProtection="1">
      <alignment horizontal="right" vertical="center" wrapText="1"/>
      <protection locked="0"/>
    </xf>
    <xf numFmtId="165" fontId="2" fillId="0" borderId="7" xfId="0" applyNumberFormat="1" applyFont="1" applyBorder="1" applyAlignment="1" applyProtection="1">
      <alignment horizontal="right" vertical="center" wrapText="1"/>
      <protection locked="0"/>
    </xf>
    <xf numFmtId="0" fontId="5" fillId="9" borderId="2" xfId="0" applyFont="1" applyFill="1" applyBorder="1" applyAlignment="1">
      <alignment vertical="center"/>
    </xf>
    <xf numFmtId="0" fontId="22" fillId="0" borderId="0" xfId="0" applyFont="1" applyBorder="1"/>
    <xf numFmtId="0" fontId="22" fillId="0" borderId="0" xfId="0" applyFont="1"/>
    <xf numFmtId="0" fontId="23" fillId="0" borderId="0" xfId="0" applyFont="1" applyBorder="1" applyAlignment="1">
      <alignment horizontal="center" vertical="center"/>
    </xf>
    <xf numFmtId="0" fontId="23" fillId="0" borderId="0" xfId="0" applyFont="1" applyAlignment="1">
      <alignment horizontal="center" vertical="center"/>
    </xf>
    <xf numFmtId="3" fontId="5" fillId="0" borderId="1" xfId="0" applyNumberFormat="1" applyFont="1" applyBorder="1" applyAlignment="1" applyProtection="1">
      <alignment horizontal="left" vertical="center"/>
      <protection locked="0"/>
    </xf>
    <xf numFmtId="165" fontId="18" fillId="4" borderId="1" xfId="0" applyNumberFormat="1" applyFont="1" applyFill="1" applyBorder="1" applyAlignment="1" applyProtection="1">
      <alignment horizontal="right" vertical="center" wrapText="1"/>
    </xf>
    <xf numFmtId="165" fontId="18" fillId="0" borderId="1" xfId="0" applyNumberFormat="1" applyFont="1" applyFill="1" applyBorder="1" applyAlignment="1" applyProtection="1">
      <alignment horizontal="right" vertical="center" wrapText="1"/>
      <protection locked="0"/>
    </xf>
    <xf numFmtId="167" fontId="18" fillId="0" borderId="1" xfId="1" applyNumberFormat="1" applyFont="1" applyFill="1" applyBorder="1" applyAlignment="1">
      <alignment horizontal="center" vertical="center" wrapText="1"/>
    </xf>
    <xf numFmtId="165" fontId="18" fillId="0" borderId="1" xfId="0" applyNumberFormat="1" applyFont="1" applyBorder="1" applyAlignment="1" applyProtection="1">
      <alignment horizontal="right" vertical="center" wrapText="1"/>
      <protection locked="0"/>
    </xf>
    <xf numFmtId="167" fontId="18" fillId="0" borderId="1" xfId="0" applyNumberFormat="1" applyFont="1" applyBorder="1" applyAlignment="1">
      <alignment horizontal="center" vertical="center" wrapText="1"/>
    </xf>
    <xf numFmtId="167" fontId="18" fillId="0" borderId="1" xfId="1" applyNumberFormat="1" applyFont="1" applyBorder="1" applyAlignment="1">
      <alignment horizontal="center" vertical="center" wrapText="1"/>
    </xf>
    <xf numFmtId="165" fontId="18" fillId="4" borderId="1" xfId="0" applyNumberFormat="1" applyFont="1" applyFill="1" applyBorder="1" applyAlignment="1" applyProtection="1">
      <alignment horizontal="right" vertical="center" wrapText="1"/>
      <protection locked="0"/>
    </xf>
    <xf numFmtId="165" fontId="21" fillId="0" borderId="1" xfId="0" applyNumberFormat="1" applyFont="1" applyFill="1" applyBorder="1" applyAlignment="1" applyProtection="1">
      <alignment horizontal="center" vertical="center" wrapText="1"/>
    </xf>
    <xf numFmtId="165" fontId="1" fillId="4" borderId="7" xfId="0" applyNumberFormat="1" applyFont="1" applyFill="1" applyBorder="1" applyAlignment="1" applyProtection="1">
      <alignment horizontal="right" vertical="center" wrapText="1"/>
      <protection locked="0"/>
    </xf>
    <xf numFmtId="165" fontId="13" fillId="4" borderId="1" xfId="0" applyNumberFormat="1" applyFont="1" applyFill="1" applyBorder="1" applyAlignment="1" applyProtection="1">
      <alignment horizontal="right" vertical="center" wrapText="1"/>
      <protection locked="0"/>
    </xf>
    <xf numFmtId="165" fontId="21" fillId="0" borderId="1" xfId="0" applyNumberFormat="1" applyFont="1" applyFill="1" applyBorder="1" applyAlignment="1" applyProtection="1">
      <alignment horizontal="right" vertical="center" wrapText="1"/>
      <protection locked="0"/>
    </xf>
    <xf numFmtId="0" fontId="1" fillId="2" borderId="1" xfId="0" applyFont="1" applyFill="1" applyBorder="1" applyAlignment="1">
      <alignment horizontal="center" vertical="center" wrapText="1"/>
    </xf>
    <xf numFmtId="168" fontId="0" fillId="0" borderId="1" xfId="0" applyNumberFormat="1" applyBorder="1" applyAlignment="1">
      <alignment horizontal="center" vertical="center"/>
    </xf>
    <xf numFmtId="0" fontId="0" fillId="11" borderId="1" xfId="0" applyFill="1" applyBorder="1" applyAlignment="1">
      <alignment horizontal="center" vertical="center"/>
    </xf>
    <xf numFmtId="2" fontId="21" fillId="0" borderId="2" xfId="0" applyNumberFormat="1" applyFont="1" applyBorder="1" applyAlignment="1">
      <alignment horizontal="center" vertical="center" wrapText="1"/>
    </xf>
    <xf numFmtId="2" fontId="21" fillId="8" borderId="2" xfId="0" applyNumberFormat="1" applyFont="1" applyFill="1" applyBorder="1" applyAlignment="1">
      <alignment horizontal="center" vertical="center" wrapText="1"/>
    </xf>
    <xf numFmtId="0" fontId="1" fillId="2" borderId="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167" fontId="18" fillId="0" borderId="1" xfId="1" applyNumberFormat="1" applyFont="1" applyFill="1" applyBorder="1" applyAlignment="1" applyProtection="1">
      <alignment horizontal="center" vertical="center" wrapText="1"/>
    </xf>
    <xf numFmtId="166" fontId="13" fillId="4" borderId="1" xfId="2" applyNumberFormat="1" applyFont="1" applyFill="1" applyBorder="1" applyAlignment="1" applyProtection="1">
      <alignment horizontal="center" vertical="center"/>
    </xf>
    <xf numFmtId="9" fontId="13" fillId="4" borderId="1" xfId="1" applyFont="1" applyFill="1" applyBorder="1" applyAlignment="1" applyProtection="1">
      <alignment horizontal="center" vertical="center" wrapText="1"/>
    </xf>
    <xf numFmtId="0" fontId="21" fillId="4" borderId="1" xfId="0" applyFont="1" applyFill="1" applyBorder="1" applyAlignment="1" applyProtection="1">
      <alignment horizontal="right" vertical="center"/>
    </xf>
    <xf numFmtId="0" fontId="0" fillId="0" borderId="0" xfId="0" applyProtection="1"/>
    <xf numFmtId="0" fontId="22" fillId="0" borderId="0" xfId="0" applyFont="1" applyProtection="1"/>
    <xf numFmtId="167" fontId="18" fillId="0" borderId="1" xfId="0" applyNumberFormat="1" applyFont="1" applyBorder="1" applyAlignment="1" applyProtection="1">
      <alignment horizontal="center" vertical="center" wrapText="1"/>
    </xf>
    <xf numFmtId="167" fontId="18" fillId="0" borderId="1" xfId="1" applyNumberFormat="1" applyFont="1" applyBorder="1" applyAlignment="1" applyProtection="1">
      <alignment horizontal="center" vertical="center" wrapText="1"/>
    </xf>
    <xf numFmtId="165" fontId="2" fillId="4" borderId="1" xfId="0" applyNumberFormat="1" applyFont="1" applyFill="1" applyBorder="1" applyAlignment="1" applyProtection="1">
      <alignment horizontal="right" vertical="center" wrapText="1"/>
    </xf>
    <xf numFmtId="165" fontId="1" fillId="4" borderId="7" xfId="0" applyNumberFormat="1" applyFont="1" applyFill="1" applyBorder="1" applyAlignment="1" applyProtection="1">
      <alignment horizontal="right" vertical="center" wrapText="1"/>
    </xf>
    <xf numFmtId="165" fontId="13" fillId="4" borderId="1" xfId="0" applyNumberFormat="1" applyFont="1" applyFill="1" applyBorder="1" applyAlignment="1" applyProtection="1">
      <alignment horizontal="right" vertical="center" wrapText="1"/>
    </xf>
    <xf numFmtId="0" fontId="5" fillId="0" borderId="2" xfId="0" applyFont="1" applyBorder="1" applyAlignment="1" applyProtection="1">
      <alignment horizontal="center" vertical="center"/>
      <protection locked="0"/>
    </xf>
    <xf numFmtId="168" fontId="0" fillId="0" borderId="1" xfId="0" applyNumberForma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19" fillId="0" borderId="0" xfId="0" applyFont="1" applyBorder="1" applyAlignment="1">
      <alignment horizontal="left" vertical="center"/>
    </xf>
    <xf numFmtId="0" fontId="19" fillId="0" borderId="0" xfId="0" applyFont="1" applyAlignment="1">
      <alignment horizontal="left"/>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8"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2" fontId="21" fillId="0" borderId="2" xfId="0" applyNumberFormat="1" applyFont="1" applyFill="1" applyBorder="1" applyAlignment="1" applyProtection="1">
      <alignment horizontal="center" vertical="center" wrapText="1"/>
    </xf>
    <xf numFmtId="2" fontId="21" fillId="0" borderId="3" xfId="0" applyNumberFormat="1" applyFont="1" applyFill="1" applyBorder="1" applyAlignment="1" applyProtection="1">
      <alignment horizontal="center" vertical="center" wrapText="1"/>
    </xf>
    <xf numFmtId="2" fontId="21" fillId="0" borderId="7" xfId="0" applyNumberFormat="1" applyFont="1" applyFill="1" applyBorder="1" applyAlignment="1" applyProtection="1">
      <alignment horizontal="center" vertical="center" wrapText="1"/>
    </xf>
    <xf numFmtId="0" fontId="1" fillId="9" borderId="2" xfId="0" applyFont="1" applyFill="1" applyBorder="1" applyAlignment="1">
      <alignment horizontal="left" vertical="center"/>
    </xf>
    <xf numFmtId="0" fontId="1" fillId="9" borderId="3" xfId="0" applyFont="1" applyFill="1" applyBorder="1" applyAlignment="1">
      <alignment horizontal="left" vertical="center"/>
    </xf>
    <xf numFmtId="0" fontId="1" fillId="9" borderId="7" xfId="0" applyFont="1" applyFill="1" applyBorder="1" applyAlignment="1">
      <alignment horizontal="left" vertical="center"/>
    </xf>
    <xf numFmtId="0" fontId="21" fillId="0" borderId="2" xfId="0" applyFont="1" applyFill="1" applyBorder="1" applyAlignment="1" applyProtection="1">
      <alignment horizontal="center" vertical="center" wrapText="1"/>
    </xf>
    <xf numFmtId="0" fontId="21" fillId="0" borderId="3" xfId="0" applyFont="1" applyFill="1" applyBorder="1" applyAlignment="1" applyProtection="1">
      <alignment horizontal="center" vertical="center"/>
    </xf>
    <xf numFmtId="0" fontId="21" fillId="0" borderId="7" xfId="0" applyFont="1" applyFill="1" applyBorder="1" applyAlignment="1" applyProtection="1">
      <alignment horizontal="center" vertical="center"/>
    </xf>
    <xf numFmtId="2" fontId="18" fillId="0" borderId="2" xfId="0" applyNumberFormat="1" applyFont="1" applyFill="1" applyBorder="1" applyAlignment="1">
      <alignment horizontal="center" vertical="center" wrapText="1"/>
    </xf>
    <xf numFmtId="2" fontId="18" fillId="0" borderId="3" xfId="0" applyNumberFormat="1" applyFont="1" applyFill="1" applyBorder="1" applyAlignment="1">
      <alignment horizontal="center" vertical="center" wrapText="1"/>
    </xf>
    <xf numFmtId="2" fontId="18" fillId="0" borderId="7" xfId="0" applyNumberFormat="1" applyFont="1" applyFill="1" applyBorder="1" applyAlignment="1">
      <alignment horizontal="center" vertical="center" wrapText="1"/>
    </xf>
    <xf numFmtId="9" fontId="18" fillId="0" borderId="2" xfId="0" applyNumberFormat="1" applyFont="1" applyFill="1" applyBorder="1" applyAlignment="1" applyProtection="1">
      <alignment horizontal="center" vertical="center" wrapText="1"/>
    </xf>
    <xf numFmtId="9" fontId="18" fillId="0" borderId="3" xfId="0" applyNumberFormat="1" applyFont="1" applyFill="1" applyBorder="1" applyAlignment="1" applyProtection="1">
      <alignment horizontal="center" vertical="center" wrapText="1"/>
    </xf>
    <xf numFmtId="9" fontId="18" fillId="0" borderId="7" xfId="0" applyNumberFormat="1" applyFont="1" applyFill="1" applyBorder="1" applyAlignment="1" applyProtection="1">
      <alignment horizontal="center" vertical="center" wrapText="1"/>
    </xf>
    <xf numFmtId="2" fontId="18" fillId="0" borderId="2" xfId="0" applyNumberFormat="1" applyFont="1" applyFill="1" applyBorder="1" applyAlignment="1" applyProtection="1">
      <alignment horizontal="center" vertical="center" wrapText="1"/>
    </xf>
    <xf numFmtId="2" fontId="18" fillId="0" borderId="3" xfId="0" applyNumberFormat="1" applyFont="1" applyFill="1" applyBorder="1" applyAlignment="1" applyProtection="1">
      <alignment horizontal="center" vertical="center" wrapText="1"/>
    </xf>
    <xf numFmtId="2" fontId="18" fillId="0" borderId="7" xfId="0" applyNumberFormat="1" applyFont="1" applyFill="1" applyBorder="1" applyAlignment="1" applyProtection="1">
      <alignment horizontal="center" vertical="center" wrapText="1"/>
    </xf>
    <xf numFmtId="0" fontId="13" fillId="9" borderId="1" xfId="0" applyFont="1" applyFill="1" applyBorder="1" applyAlignment="1" applyProtection="1">
      <alignment horizontal="left" vertical="center"/>
    </xf>
    <xf numFmtId="0" fontId="18" fillId="4" borderId="1" xfId="0" applyFont="1" applyFill="1" applyBorder="1" applyAlignment="1">
      <alignment vertical="center" wrapText="1"/>
    </xf>
    <xf numFmtId="0" fontId="30" fillId="4" borderId="1" xfId="0" applyFont="1" applyFill="1" applyBorder="1" applyAlignment="1">
      <alignment vertical="center" wrapText="1"/>
    </xf>
    <xf numFmtId="0" fontId="22" fillId="0" borderId="2"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13" fillId="4" borderId="1" xfId="3" applyFont="1" applyFill="1" applyBorder="1" applyAlignment="1">
      <alignment vertical="center"/>
    </xf>
    <xf numFmtId="0" fontId="1" fillId="2" borderId="7" xfId="0" applyFont="1" applyFill="1" applyBorder="1" applyAlignment="1">
      <alignment horizontal="center" vertical="center" wrapText="1"/>
    </xf>
    <xf numFmtId="0" fontId="18" fillId="0" borderId="2" xfId="0" applyFont="1" applyBorder="1" applyAlignment="1" applyProtection="1">
      <alignment horizontal="center" vertical="center" wrapText="1"/>
    </xf>
    <xf numFmtId="0" fontId="18" fillId="0" borderId="3" xfId="0" applyFont="1" applyBorder="1" applyAlignment="1" applyProtection="1">
      <alignment horizontal="center" vertical="center" wrapText="1"/>
    </xf>
    <xf numFmtId="0" fontId="18" fillId="0" borderId="7" xfId="0" applyFont="1" applyBorder="1" applyAlignment="1" applyProtection="1">
      <alignment horizontal="center" vertical="center" wrapText="1"/>
    </xf>
    <xf numFmtId="0" fontId="18" fillId="0" borderId="1" xfId="0" applyFont="1" applyBorder="1" applyAlignment="1" applyProtection="1">
      <alignment horizontal="center" vertical="center" wrapText="1"/>
      <protection locked="0"/>
    </xf>
    <xf numFmtId="167" fontId="18" fillId="0" borderId="2" xfId="1" applyNumberFormat="1" applyFont="1" applyBorder="1" applyAlignment="1" applyProtection="1">
      <alignment horizontal="center" vertical="center" wrapText="1"/>
    </xf>
    <xf numFmtId="167" fontId="18" fillId="0" borderId="3" xfId="1" applyNumberFormat="1" applyFont="1" applyBorder="1" applyAlignment="1" applyProtection="1">
      <alignment horizontal="center" vertical="center" wrapText="1"/>
    </xf>
    <xf numFmtId="167" fontId="18" fillId="0" borderId="7" xfId="1" applyNumberFormat="1" applyFont="1" applyBorder="1" applyAlignment="1" applyProtection="1">
      <alignment horizontal="center" vertical="center" wrapText="1"/>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30" fillId="4" borderId="1" xfId="0" applyFont="1" applyFill="1" applyBorder="1" applyAlignment="1" applyProtection="1">
      <alignment vertical="center" wrapText="1"/>
    </xf>
    <xf numFmtId="0" fontId="0" fillId="0" borderId="1" xfId="0" applyBorder="1" applyAlignment="1" applyProtection="1">
      <alignment horizontal="left" vertical="center"/>
      <protection locked="0"/>
    </xf>
    <xf numFmtId="0" fontId="18" fillId="4" borderId="1"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8" fillId="0" borderId="9"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3" fillId="4" borderId="1" xfId="3" applyFont="1" applyFill="1" applyBorder="1" applyAlignment="1" applyProtection="1">
      <alignment vertical="center"/>
    </xf>
    <xf numFmtId="0" fontId="18" fillId="0" borderId="11"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8" fillId="0" borderId="10" xfId="0" applyFont="1" applyBorder="1" applyAlignment="1" applyProtection="1">
      <alignment horizontal="center" vertical="center" wrapText="1"/>
    </xf>
    <xf numFmtId="0" fontId="13" fillId="9" borderId="1" xfId="0" applyFont="1" applyFill="1" applyBorder="1" applyAlignment="1">
      <alignment horizontal="left" vertical="center"/>
    </xf>
    <xf numFmtId="0" fontId="1" fillId="2" borderId="1" xfId="0" applyFont="1" applyFill="1" applyBorder="1" applyAlignment="1" applyProtection="1">
      <alignment horizontal="center" vertical="center" wrapText="1"/>
    </xf>
    <xf numFmtId="0" fontId="19" fillId="9" borderId="1" xfId="0" applyFont="1" applyFill="1" applyBorder="1" applyAlignment="1">
      <alignment horizontal="left" vertical="center"/>
    </xf>
    <xf numFmtId="0" fontId="13" fillId="2" borderId="1" xfId="0" applyFont="1" applyFill="1" applyBorder="1" applyAlignment="1" applyProtection="1">
      <alignment horizontal="center" vertical="center"/>
    </xf>
    <xf numFmtId="0" fontId="26" fillId="0" borderId="1" xfId="0" applyFont="1" applyBorder="1" applyAlignment="1" applyProtection="1">
      <alignment horizontal="left" vertical="center" wrapText="1"/>
    </xf>
    <xf numFmtId="0" fontId="2" fillId="4" borderId="1" xfId="0" applyFont="1" applyFill="1" applyBorder="1" applyAlignment="1">
      <alignment vertical="center" wrapText="1"/>
    </xf>
    <xf numFmtId="9" fontId="18" fillId="0" borderId="2" xfId="0" applyNumberFormat="1" applyFont="1" applyFill="1" applyBorder="1" applyAlignment="1">
      <alignment horizontal="center" vertical="center" wrapText="1"/>
    </xf>
    <xf numFmtId="9" fontId="18" fillId="0" borderId="3" xfId="0" applyNumberFormat="1" applyFont="1" applyFill="1" applyBorder="1" applyAlignment="1">
      <alignment horizontal="center" vertical="center" wrapText="1"/>
    </xf>
    <xf numFmtId="9" fontId="18" fillId="0" borderId="7" xfId="0" applyNumberFormat="1" applyFont="1" applyFill="1" applyBorder="1" applyAlignment="1">
      <alignment horizontal="center" vertical="center" wrapText="1"/>
    </xf>
    <xf numFmtId="2" fontId="21" fillId="0" borderId="2" xfId="0" applyNumberFormat="1" applyFont="1" applyFill="1" applyBorder="1" applyAlignment="1">
      <alignment horizontal="center" vertical="center" wrapText="1"/>
    </xf>
    <xf numFmtId="2" fontId="21" fillId="0" borderId="3" xfId="0" applyNumberFormat="1" applyFont="1" applyFill="1" applyBorder="1" applyAlignment="1">
      <alignment horizontal="center" vertical="center" wrapText="1"/>
    </xf>
    <xf numFmtId="2" fontId="21" fillId="0" borderId="7" xfId="0" applyNumberFormat="1" applyFont="1" applyFill="1" applyBorder="1" applyAlignment="1">
      <alignment horizontal="center" vertical="center" wrapText="1"/>
    </xf>
    <xf numFmtId="0" fontId="1" fillId="4" borderId="1" xfId="3" applyFont="1" applyFill="1" applyBorder="1" applyAlignment="1">
      <alignment vertical="center"/>
    </xf>
    <xf numFmtId="0" fontId="25" fillId="4" borderId="1" xfId="0" applyFont="1" applyFill="1" applyBorder="1" applyAlignment="1">
      <alignment vertical="center" wrapText="1"/>
    </xf>
    <xf numFmtId="167" fontId="18" fillId="0" borderId="2" xfId="1" applyNumberFormat="1" applyFont="1" applyBorder="1" applyAlignment="1">
      <alignment horizontal="center" vertical="center" wrapText="1"/>
    </xf>
    <xf numFmtId="167" fontId="18" fillId="0" borderId="3" xfId="1" applyNumberFormat="1" applyFont="1" applyBorder="1" applyAlignment="1">
      <alignment horizontal="center" vertical="center" wrapText="1"/>
    </xf>
    <xf numFmtId="167" fontId="18" fillId="0" borderId="7" xfId="1" applyNumberFormat="1" applyFont="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xf>
    <xf numFmtId="0" fontId="21" fillId="0" borderId="7" xfId="0" applyFont="1" applyFill="1" applyBorder="1" applyAlignment="1">
      <alignment horizontal="center" vertical="center"/>
    </xf>
    <xf numFmtId="0" fontId="2" fillId="4" borderId="1" xfId="0" applyFont="1" applyFill="1" applyBorder="1" applyAlignment="1" applyProtection="1">
      <alignment vertical="center" wrapText="1"/>
    </xf>
    <xf numFmtId="0" fontId="1" fillId="2" borderId="1" xfId="0" applyFont="1" applyFill="1" applyBorder="1" applyAlignment="1">
      <alignment horizontal="center" vertical="center"/>
    </xf>
    <xf numFmtId="0" fontId="25" fillId="4" borderId="1" xfId="0" applyFont="1" applyFill="1" applyBorder="1" applyAlignment="1">
      <alignment horizontal="left" vertical="center" wrapText="1"/>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7" xfId="0" applyBorder="1" applyAlignment="1" applyProtection="1">
      <alignment horizontal="left"/>
      <protection locked="0"/>
    </xf>
    <xf numFmtId="0" fontId="8" fillId="9" borderId="2" xfId="0" applyFont="1" applyFill="1" applyBorder="1" applyAlignment="1">
      <alignment horizontal="center" vertical="center"/>
    </xf>
    <xf numFmtId="0" fontId="8" fillId="9" borderId="3" xfId="0" applyFont="1" applyFill="1" applyBorder="1" applyAlignment="1">
      <alignment horizontal="center" vertical="center"/>
    </xf>
    <xf numFmtId="0" fontId="8" fillId="9" borderId="7" xfId="0" applyFont="1" applyFill="1" applyBorder="1" applyAlignment="1">
      <alignment horizontal="center" vertical="center"/>
    </xf>
    <xf numFmtId="0" fontId="29" fillId="10" borderId="8" xfId="0" applyFont="1" applyFill="1" applyBorder="1" applyAlignment="1">
      <alignment horizontal="center" vertical="center"/>
    </xf>
    <xf numFmtId="0" fontId="29" fillId="10" borderId="1" xfId="0" applyFont="1" applyFill="1" applyBorder="1" applyAlignment="1">
      <alignment horizontal="center" vertical="center"/>
    </xf>
    <xf numFmtId="168"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8" fillId="9" borderId="1" xfId="0" applyFont="1" applyFill="1" applyBorder="1" applyAlignment="1">
      <alignment horizontal="center" vertical="center"/>
    </xf>
  </cellXfs>
  <cellStyles count="4">
    <cellStyle name="Entrada" xfId="3" builtinId="20"/>
    <cellStyle name="Moneda" xfId="2" builtinId="4"/>
    <cellStyle name="Normal" xfId="0" builtinId="0"/>
    <cellStyle name="Porcentaje" xfId="1" builtinId="5"/>
  </cellStyles>
  <dxfs count="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5" tint="-0.24994659260841701"/>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theme="5" tint="-0.24994659260841701"/>
      </font>
      <fill>
        <patternFill>
          <bgColor theme="5" tint="0.59996337778862885"/>
        </patternFill>
      </fill>
    </dxf>
    <dxf>
      <fill>
        <patternFill>
          <bgColor theme="6" tint="0.59996337778862885"/>
        </patternFill>
      </fill>
    </dxf>
    <dxf>
      <fill>
        <patternFill>
          <bgColor theme="5" tint="0.59996337778862885"/>
        </patternFill>
      </fill>
    </dxf>
    <dxf>
      <font>
        <color rgb="FF9C0006"/>
      </font>
      <fill>
        <patternFill>
          <bgColor rgb="FFFFC7CE"/>
        </patternFill>
      </fill>
    </dxf>
    <dxf>
      <font>
        <color rgb="FF9C5700"/>
      </font>
      <fill>
        <patternFill>
          <bgColor rgb="FFFFEB9C"/>
        </patternFill>
      </fill>
    </dxf>
    <dxf>
      <font>
        <color auto="1"/>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5" tint="-0.24994659260841701"/>
      </font>
      <fill>
        <patternFill>
          <bgColor theme="5" tint="0.59996337778862885"/>
        </patternFill>
      </fill>
    </dxf>
    <dxf>
      <fill>
        <patternFill>
          <bgColor rgb="FF92D050"/>
        </patternFill>
      </fill>
    </dxf>
    <dxf>
      <font>
        <color theme="5" tint="-0.24994659260841701"/>
      </font>
      <fill>
        <patternFill>
          <bgColor theme="5" tint="0.59996337778862885"/>
        </patternFill>
      </fill>
    </dxf>
    <dxf>
      <fill>
        <patternFill>
          <bgColor theme="6" tint="0.59996337778862885"/>
        </patternFill>
      </fill>
    </dxf>
    <dxf>
      <fill>
        <patternFill>
          <bgColor theme="5" tint="0.59996337778862885"/>
        </patternFill>
      </fill>
    </dxf>
    <dxf>
      <fill>
        <patternFill>
          <bgColor theme="6" tint="0.59996337778862885"/>
        </patternFill>
      </fill>
    </dxf>
    <dxf>
      <fill>
        <patternFill>
          <bgColor theme="5" tint="0.59996337778862885"/>
        </patternFill>
      </fill>
    </dxf>
    <dxf>
      <font>
        <color rgb="FF9C0006"/>
      </font>
      <fill>
        <patternFill>
          <bgColor rgb="FFFFC7CE"/>
        </patternFill>
      </fill>
    </dxf>
    <dxf>
      <font>
        <color rgb="FF9C5700"/>
      </font>
      <fill>
        <patternFill>
          <bgColor rgb="FFFFEB9C"/>
        </patternFill>
      </fill>
    </dxf>
    <dxf>
      <font>
        <color auto="1"/>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5" tint="-0.24994659260841701"/>
      </font>
      <fill>
        <patternFill>
          <bgColor theme="5" tint="0.59996337778862885"/>
        </patternFill>
      </fill>
    </dxf>
    <dxf>
      <fill>
        <patternFill>
          <bgColor rgb="FF92D050"/>
        </patternFill>
      </fill>
    </dxf>
    <dxf>
      <font>
        <color theme="5" tint="-0.24994659260841701"/>
      </font>
      <fill>
        <patternFill>
          <bgColor theme="5" tint="0.59996337778862885"/>
        </patternFill>
      </fill>
    </dxf>
    <dxf>
      <fill>
        <patternFill>
          <bgColor theme="6" tint="0.59996337778862885"/>
        </patternFill>
      </fill>
    </dxf>
    <dxf>
      <fill>
        <patternFill>
          <bgColor theme="5" tint="0.59996337778862885"/>
        </patternFill>
      </fill>
    </dxf>
    <dxf>
      <fill>
        <patternFill>
          <bgColor theme="6" tint="0.59996337778862885"/>
        </patternFill>
      </fill>
    </dxf>
    <dxf>
      <fill>
        <patternFill>
          <bgColor theme="5" tint="0.59996337778862885"/>
        </patternFill>
      </fill>
    </dxf>
    <dxf>
      <font>
        <color rgb="FF9C0006"/>
      </font>
      <fill>
        <patternFill>
          <bgColor rgb="FFFFC7CE"/>
        </patternFill>
      </fill>
    </dxf>
    <dxf>
      <font>
        <color rgb="FF9C5700"/>
      </font>
      <fill>
        <patternFill>
          <bgColor rgb="FFFFEB9C"/>
        </patternFill>
      </fill>
    </dxf>
    <dxf>
      <font>
        <color auto="1"/>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5" tint="-0.24994659260841701"/>
      </font>
      <fill>
        <patternFill>
          <bgColor theme="5" tint="0.59996337778862885"/>
        </patternFill>
      </fill>
    </dxf>
    <dxf>
      <fill>
        <patternFill>
          <bgColor rgb="FF92D050"/>
        </patternFill>
      </fill>
    </dxf>
    <dxf>
      <font>
        <color theme="5" tint="-0.24994659260841701"/>
      </font>
      <fill>
        <patternFill>
          <bgColor theme="5" tint="0.59996337778862885"/>
        </patternFill>
      </fill>
    </dxf>
    <dxf>
      <fill>
        <patternFill>
          <bgColor theme="6" tint="0.59996337778862885"/>
        </patternFill>
      </fill>
    </dxf>
    <dxf>
      <fill>
        <patternFill>
          <bgColor theme="5" tint="0.59996337778862885"/>
        </patternFill>
      </fill>
    </dxf>
    <dxf>
      <fill>
        <patternFill>
          <bgColor theme="6" tint="0.59996337778862885"/>
        </patternFill>
      </fill>
    </dxf>
    <dxf>
      <fill>
        <patternFill>
          <bgColor theme="5" tint="0.59996337778862885"/>
        </patternFill>
      </fill>
    </dxf>
    <dxf>
      <font>
        <color rgb="FF9C0006"/>
      </font>
      <fill>
        <patternFill>
          <bgColor rgb="FFFFC7CE"/>
        </patternFill>
      </fill>
    </dxf>
    <dxf>
      <font>
        <color rgb="FF9C5700"/>
      </font>
      <fill>
        <patternFill>
          <bgColor rgb="FFFFEB9C"/>
        </patternFill>
      </fill>
    </dxf>
    <dxf>
      <font>
        <color auto="1"/>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5" tint="-0.24994659260841701"/>
      </font>
      <fill>
        <patternFill>
          <bgColor theme="5" tint="0.59996337778862885"/>
        </patternFill>
      </fill>
    </dxf>
    <dxf>
      <fill>
        <patternFill>
          <bgColor rgb="FF92D050"/>
        </patternFill>
      </fill>
    </dxf>
    <dxf>
      <font>
        <color theme="5" tint="-0.24994659260841701"/>
      </font>
      <fill>
        <patternFill>
          <bgColor theme="5" tint="0.59996337778862885"/>
        </patternFill>
      </fill>
    </dxf>
    <dxf>
      <fill>
        <patternFill>
          <bgColor theme="6" tint="0.59996337778862885"/>
        </patternFill>
      </fill>
    </dxf>
    <dxf>
      <fill>
        <patternFill>
          <bgColor theme="5" tint="0.59996337778862885"/>
        </patternFill>
      </fill>
    </dxf>
    <dxf>
      <fill>
        <patternFill>
          <bgColor theme="6" tint="0.59996337778862885"/>
        </patternFill>
      </fill>
    </dxf>
    <dxf>
      <fill>
        <patternFill>
          <bgColor theme="5" tint="0.59996337778862885"/>
        </patternFill>
      </fill>
    </dxf>
    <dxf>
      <font>
        <color rgb="FF9C0006"/>
      </font>
      <fill>
        <patternFill>
          <bgColor rgb="FFFFC7CE"/>
        </patternFill>
      </fill>
    </dxf>
    <dxf>
      <font>
        <color rgb="FF9C5700"/>
      </font>
      <fill>
        <patternFill>
          <bgColor rgb="FFFFEB9C"/>
        </patternFill>
      </fill>
    </dxf>
    <dxf>
      <font>
        <color auto="1"/>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6" tint="0.59996337778862885"/>
        </patternFill>
      </fill>
    </dxf>
    <dxf>
      <fill>
        <patternFill>
          <bgColor theme="5" tint="0.59996337778862885"/>
        </patternFill>
      </fill>
    </dxf>
    <dxf>
      <font>
        <color rgb="FF9C0006"/>
      </font>
      <fill>
        <patternFill>
          <bgColor rgb="FFFFC7CE"/>
        </patternFill>
      </fill>
    </dxf>
    <dxf>
      <font>
        <color rgb="FF9C5700"/>
      </font>
      <fill>
        <patternFill>
          <bgColor rgb="FFFFEB9C"/>
        </patternFill>
      </fill>
    </dxf>
    <dxf>
      <font>
        <color auto="1"/>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7D659"/>
      <color rgb="FFFDFFDB"/>
      <color rgb="FFFFF7CF"/>
      <color rgb="FFFFCEA1"/>
      <color rgb="FFFDF1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515939</xdr:colOff>
      <xdr:row>19</xdr:row>
      <xdr:rowOff>174625</xdr:rowOff>
    </xdr:from>
    <xdr:to>
      <xdr:col>8</xdr:col>
      <xdr:colOff>103188</xdr:colOff>
      <xdr:row>22</xdr:row>
      <xdr:rowOff>127000</xdr:rowOff>
    </xdr:to>
    <xdr:sp macro="" textlink="">
      <xdr:nvSpPr>
        <xdr:cNvPr id="3" name="CuadroTexto 2">
          <a:extLst>
            <a:ext uri="{FF2B5EF4-FFF2-40B4-BE49-F238E27FC236}">
              <a16:creationId xmlns:a16="http://schemas.microsoft.com/office/drawing/2014/main" xmlns="" id="{030F74C3-FD9E-C649-A02A-4EF34CAC9E24}"/>
            </a:ext>
          </a:extLst>
        </xdr:cNvPr>
        <xdr:cNvSpPr txBox="1"/>
      </xdr:nvSpPr>
      <xdr:spPr>
        <a:xfrm>
          <a:off x="7135814" y="6961188"/>
          <a:ext cx="3603624" cy="52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es-ES_tradnl"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I19"/>
  <sheetViews>
    <sheetView showGridLines="0" zoomScale="120" zoomScaleNormal="120" zoomScalePageLayoutView="120" workbookViewId="0">
      <selection activeCell="C6" sqref="C6"/>
    </sheetView>
  </sheetViews>
  <sheetFormatPr baseColWidth="10" defaultColWidth="11.42578125" defaultRowHeight="15" outlineLevelRow="1" x14ac:dyDescent="0.25"/>
  <cols>
    <col min="1" max="1" width="21.7109375" customWidth="1"/>
    <col min="2" max="2" width="30.28515625" style="2" customWidth="1"/>
    <col min="3" max="3" width="12.28515625" customWidth="1"/>
    <col min="4" max="4" width="16.42578125" customWidth="1"/>
    <col min="5" max="5" width="12.7109375" customWidth="1"/>
    <col min="6" max="6" width="14.28515625" customWidth="1"/>
    <col min="7" max="7" width="11.42578125" customWidth="1"/>
    <col min="8" max="8" width="48.85546875" customWidth="1"/>
    <col min="9" max="9" width="24" style="1" customWidth="1"/>
  </cols>
  <sheetData>
    <row r="1" spans="2:9" ht="45.75" customHeight="1" x14ac:dyDescent="0.25">
      <c r="B1" s="86" t="s">
        <v>82</v>
      </c>
    </row>
    <row r="2" spans="2:9" s="4" customFormat="1" ht="27.75" customHeight="1" x14ac:dyDescent="0.25">
      <c r="B2" s="85" t="s">
        <v>81</v>
      </c>
      <c r="C2" s="19" t="s">
        <v>25</v>
      </c>
      <c r="G2" s="35"/>
      <c r="H2" s="16"/>
      <c r="I2" s="17"/>
    </row>
    <row r="3" spans="2:9" s="4" customFormat="1" ht="11.1" customHeight="1" x14ac:dyDescent="0.25">
      <c r="B3" s="5"/>
      <c r="I3" s="3"/>
    </row>
    <row r="4" spans="2:9" ht="21.75" customHeight="1" x14ac:dyDescent="0.25">
      <c r="B4" s="87" t="s">
        <v>0</v>
      </c>
      <c r="C4" s="88" t="s">
        <v>1</v>
      </c>
      <c r="D4" s="88" t="s">
        <v>8</v>
      </c>
      <c r="E4" s="7" t="s">
        <v>2</v>
      </c>
      <c r="F4" s="88" t="s">
        <v>3</v>
      </c>
      <c r="G4" s="91" t="s">
        <v>9</v>
      </c>
      <c r="H4" s="92"/>
      <c r="I4" s="90" t="s">
        <v>11</v>
      </c>
    </row>
    <row r="5" spans="2:9" ht="26.25" customHeight="1" x14ac:dyDescent="0.25">
      <c r="B5" s="87"/>
      <c r="C5" s="88"/>
      <c r="D5" s="88"/>
      <c r="E5" s="7" t="s">
        <v>4</v>
      </c>
      <c r="F5" s="88"/>
      <c r="G5" s="23" t="s">
        <v>5</v>
      </c>
      <c r="H5" s="9" t="s">
        <v>10</v>
      </c>
      <c r="I5" s="90"/>
    </row>
    <row r="6" spans="2:9" ht="45.75" customHeight="1" x14ac:dyDescent="0.25">
      <c r="B6" s="6" t="s">
        <v>13</v>
      </c>
      <c r="C6" s="13">
        <f>SUM(C7:C8)</f>
        <v>0</v>
      </c>
      <c r="D6" s="14">
        <f>SUM(D7:D8)</f>
        <v>760000</v>
      </c>
      <c r="E6" s="18">
        <f>SUM(E7:E8)</f>
        <v>0</v>
      </c>
      <c r="F6" s="10">
        <f>SUM(C6:E6)</f>
        <v>760000</v>
      </c>
      <c r="G6" s="29">
        <f>IFERROR((D6/D17)*100%,0)</f>
        <v>0.41577766836260188</v>
      </c>
      <c r="H6" s="31" t="s">
        <v>23</v>
      </c>
      <c r="I6" s="89" t="s">
        <v>79</v>
      </c>
    </row>
    <row r="7" spans="2:9" ht="46.5" customHeight="1" outlineLevel="1" x14ac:dyDescent="0.25">
      <c r="B7" s="28" t="s">
        <v>7</v>
      </c>
      <c r="C7" s="13">
        <v>0</v>
      </c>
      <c r="D7" s="15">
        <v>100000</v>
      </c>
      <c r="E7" s="13">
        <v>0</v>
      </c>
      <c r="F7" s="10">
        <f t="shared" ref="F7:F16" si="0">SUM(C7:E7)</f>
        <v>100000</v>
      </c>
      <c r="G7" s="30">
        <f>IFERROR((D7/D17)*100%,0)</f>
        <v>5.4707587942447615E-2</v>
      </c>
      <c r="H7" s="33" t="s">
        <v>30</v>
      </c>
      <c r="I7" s="89"/>
    </row>
    <row r="8" spans="2:9" ht="46.5" customHeight="1" outlineLevel="1" x14ac:dyDescent="0.25">
      <c r="B8" s="28" t="s">
        <v>21</v>
      </c>
      <c r="C8" s="13">
        <v>0</v>
      </c>
      <c r="D8" s="15">
        <v>660000</v>
      </c>
      <c r="E8" s="13">
        <v>0</v>
      </c>
      <c r="F8" s="10">
        <f t="shared" si="0"/>
        <v>660000</v>
      </c>
      <c r="G8" s="30">
        <f>IFERROR((D8/D17)*100%,0)</f>
        <v>0.36107008042015426</v>
      </c>
      <c r="H8" s="31" t="s">
        <v>78</v>
      </c>
      <c r="I8" s="89"/>
    </row>
    <row r="9" spans="2:9" ht="24.95" customHeight="1" x14ac:dyDescent="0.25">
      <c r="B9" s="32" t="s">
        <v>84</v>
      </c>
      <c r="C9" s="13">
        <v>0</v>
      </c>
      <c r="D9" s="20">
        <v>400000</v>
      </c>
      <c r="E9" s="13">
        <v>0</v>
      </c>
      <c r="F9" s="10">
        <f t="shared" si="0"/>
        <v>400000</v>
      </c>
      <c r="G9" s="30">
        <f>IFERROR((D9/D17)*100%,0)</f>
        <v>0.21883035176979046</v>
      </c>
      <c r="H9" s="34" t="s">
        <v>26</v>
      </c>
      <c r="I9" s="89"/>
    </row>
    <row r="10" spans="2:9" ht="28.5" customHeight="1" x14ac:dyDescent="0.25">
      <c r="B10" s="6" t="s">
        <v>12</v>
      </c>
      <c r="C10" s="13">
        <v>0</v>
      </c>
      <c r="D10" s="20">
        <v>50000</v>
      </c>
      <c r="E10" s="13">
        <v>0</v>
      </c>
      <c r="F10" s="10">
        <f t="shared" si="0"/>
        <v>50000</v>
      </c>
      <c r="G10" s="29">
        <f>IFERROR((D10/D17)*100%,0)</f>
        <v>2.7353793971223807E-2</v>
      </c>
      <c r="H10" s="38" t="s">
        <v>28</v>
      </c>
      <c r="I10" s="89"/>
    </row>
    <row r="11" spans="2:9" ht="47.25" customHeight="1" x14ac:dyDescent="0.25">
      <c r="B11" s="6" t="s">
        <v>15</v>
      </c>
      <c r="C11" s="13">
        <v>0</v>
      </c>
      <c r="D11" s="20">
        <v>20000</v>
      </c>
      <c r="E11" s="13">
        <v>0</v>
      </c>
      <c r="F11" s="10">
        <f t="shared" si="0"/>
        <v>20000</v>
      </c>
      <c r="G11" s="29">
        <f>IFERROR((D11/D17)*100%,0)</f>
        <v>1.0941517588489524E-2</v>
      </c>
      <c r="H11" s="39" t="s">
        <v>29</v>
      </c>
      <c r="I11" s="89"/>
    </row>
    <row r="12" spans="2:9" ht="24.95" customHeight="1" x14ac:dyDescent="0.25">
      <c r="B12" s="6" t="s">
        <v>14</v>
      </c>
      <c r="C12" s="13">
        <v>0</v>
      </c>
      <c r="D12" s="20">
        <v>50000</v>
      </c>
      <c r="E12" s="13">
        <v>0</v>
      </c>
      <c r="F12" s="10">
        <f t="shared" si="0"/>
        <v>50000</v>
      </c>
      <c r="G12" s="29">
        <f>IFERROR((D12/F17)*100%,0)</f>
        <v>2.7353793971223807E-2</v>
      </c>
      <c r="H12" s="34" t="s">
        <v>27</v>
      </c>
      <c r="I12" s="89"/>
    </row>
    <row r="13" spans="2:9" ht="24.95" customHeight="1" x14ac:dyDescent="0.25">
      <c r="B13" s="6" t="s">
        <v>16</v>
      </c>
      <c r="C13" s="13">
        <v>0</v>
      </c>
      <c r="D13" s="20">
        <v>37900</v>
      </c>
      <c r="E13" s="13">
        <v>0</v>
      </c>
      <c r="F13" s="10">
        <f t="shared" si="0"/>
        <v>37900</v>
      </c>
      <c r="G13" s="30">
        <f>IFERROR((D13/D17)*100%,0)</f>
        <v>2.0734175830187648E-2</v>
      </c>
      <c r="H13" s="67" t="s">
        <v>33</v>
      </c>
      <c r="I13" s="89"/>
    </row>
    <row r="14" spans="2:9" ht="24.95" customHeight="1" x14ac:dyDescent="0.25">
      <c r="B14" s="6" t="s">
        <v>17</v>
      </c>
      <c r="C14" s="13">
        <v>0</v>
      </c>
      <c r="D14" s="12">
        <v>500000</v>
      </c>
      <c r="E14" s="13">
        <v>0</v>
      </c>
      <c r="F14" s="10">
        <f t="shared" si="0"/>
        <v>500000</v>
      </c>
      <c r="G14" s="29">
        <f>IFERROR((D14/D17)*100%,0)</f>
        <v>0.27353793971223811</v>
      </c>
      <c r="H14" s="66" t="s">
        <v>24</v>
      </c>
      <c r="I14" s="89"/>
    </row>
    <row r="15" spans="2:9" ht="24.95" customHeight="1" x14ac:dyDescent="0.25">
      <c r="B15" s="6" t="s">
        <v>18</v>
      </c>
      <c r="C15" s="13">
        <v>0</v>
      </c>
      <c r="D15" s="12">
        <v>0</v>
      </c>
      <c r="E15" s="13">
        <v>0</v>
      </c>
      <c r="F15" s="10">
        <f t="shared" si="0"/>
        <v>0</v>
      </c>
      <c r="G15" s="29">
        <f>IFERROR((D15/D17)*100%,0)</f>
        <v>0</v>
      </c>
      <c r="H15" s="40"/>
      <c r="I15" s="89"/>
    </row>
    <row r="16" spans="2:9" ht="24.95" customHeight="1" x14ac:dyDescent="0.25">
      <c r="B16" s="6" t="s">
        <v>19</v>
      </c>
      <c r="C16" s="13">
        <v>0</v>
      </c>
      <c r="D16" s="12">
        <v>10000</v>
      </c>
      <c r="E16" s="13">
        <v>0</v>
      </c>
      <c r="F16" s="10">
        <f t="shared" si="0"/>
        <v>10000</v>
      </c>
      <c r="G16" s="30">
        <f>IFERROR((D16/D17)*100%,0)</f>
        <v>5.470758794244762E-3</v>
      </c>
      <c r="H16" s="34" t="s">
        <v>22</v>
      </c>
      <c r="I16" s="89"/>
    </row>
    <row r="17" spans="2:9" ht="28.5" customHeight="1" x14ac:dyDescent="0.25">
      <c r="B17" s="36" t="s">
        <v>6</v>
      </c>
      <c r="C17" s="21">
        <f>SUM(C9:C16,C6)</f>
        <v>0</v>
      </c>
      <c r="D17" s="27">
        <f>SUM(D9:D16,D6)</f>
        <v>1827900</v>
      </c>
      <c r="E17" s="22">
        <f>SUM(E9:E16,E6)</f>
        <v>0</v>
      </c>
      <c r="F17" s="22">
        <f>SUM(F9:F16,F6)</f>
        <v>1827900</v>
      </c>
      <c r="G17" s="8">
        <f>SUM(G9:G16,G6)</f>
        <v>1</v>
      </c>
      <c r="H17" s="11" t="s">
        <v>20</v>
      </c>
      <c r="I17" s="41">
        <v>100</v>
      </c>
    </row>
    <row r="18" spans="2:9" x14ac:dyDescent="0.25">
      <c r="B18" s="37"/>
      <c r="C18" s="24"/>
      <c r="D18" s="26"/>
    </row>
    <row r="19" spans="2:9" x14ac:dyDescent="0.25">
      <c r="D19" s="25"/>
    </row>
  </sheetData>
  <mergeCells count="7">
    <mergeCell ref="B4:B5"/>
    <mergeCell ref="C4:C5"/>
    <mergeCell ref="I6:I16"/>
    <mergeCell ref="I4:I5"/>
    <mergeCell ref="D4:D5"/>
    <mergeCell ref="F4:F5"/>
    <mergeCell ref="G4:H4"/>
  </mergeCells>
  <conditionalFormatting sqref="G7">
    <cfRule type="cellIs" dxfId="88" priority="12" stopIfTrue="1" operator="greaterThan">
      <formula>0.05</formula>
    </cfRule>
  </conditionalFormatting>
  <conditionalFormatting sqref="G9">
    <cfRule type="cellIs" dxfId="87" priority="9" stopIfTrue="1" operator="greaterThan">
      <formula>0.2</formula>
    </cfRule>
  </conditionalFormatting>
  <conditionalFormatting sqref="G13">
    <cfRule type="cellIs" dxfId="86" priority="3" operator="lessThan">
      <formula>0.01</formula>
    </cfRule>
    <cfRule type="cellIs" dxfId="85" priority="5" operator="between">
      <formula>0.01</formula>
      <formula>0.03</formula>
    </cfRule>
    <cfRule type="cellIs" dxfId="84" priority="6" operator="between">
      <formula>3.01%</formula>
      <formula>6%</formula>
    </cfRule>
  </conditionalFormatting>
  <conditionalFormatting sqref="G16">
    <cfRule type="cellIs" dxfId="83" priority="4" stopIfTrue="1" operator="greaterThan">
      <formula>0.05</formula>
    </cfRule>
  </conditionalFormatting>
  <conditionalFormatting sqref="G8">
    <cfRule type="cellIs" dxfId="82" priority="1" operator="greaterThan">
      <formula>35%</formula>
    </cfRule>
    <cfRule type="cellIs" dxfId="81" priority="2" operator="between">
      <formula>0%</formula>
      <formula>0.35</formula>
    </cfRule>
  </conditionalFormatting>
  <pageMargins left="0.25" right="0.25" top="0.75" bottom="0.75" header="0.3" footer="0.3"/>
  <pageSetup paperSize="5" scale="94" orientation="landscape" r:id="rId1"/>
  <headerFooter>
    <oddHeader>&amp;L         &amp;G&amp;C&amp;"Calibri (Cuerpo),Negrita"&amp;12ANEXO 4
ASIGNACIÓN DIRECTA 6% 
&amp;"System Font,Normal"&amp;9&amp;K000000GOBIERNO REGIONAL DE ARICA Y PARINACOTA</oddHeader>
  </headerFooter>
  <ignoredErrors>
    <ignoredError sqref="C6:D6" formulaRange="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M18"/>
  <sheetViews>
    <sheetView showGridLines="0" view="pageLayout" topLeftCell="A4" zoomScale="122" zoomScaleNormal="120" zoomScalePageLayoutView="122" workbookViewId="0">
      <selection activeCell="D7" sqref="D7"/>
    </sheetView>
  </sheetViews>
  <sheetFormatPr baseColWidth="10" defaultColWidth="11.42578125" defaultRowHeight="15" outlineLevelRow="1" x14ac:dyDescent="0.25"/>
  <cols>
    <col min="1" max="2" width="4" customWidth="1"/>
    <col min="3" max="3" width="21.85546875" style="2" customWidth="1"/>
    <col min="4" max="4" width="12" customWidth="1"/>
    <col min="5" max="5" width="19.140625" customWidth="1"/>
    <col min="6" max="6" width="12" customWidth="1"/>
    <col min="7" max="7" width="13.42578125" customWidth="1"/>
    <col min="8" max="8" width="12.7109375" customWidth="1"/>
    <col min="9" max="11" width="11.42578125" customWidth="1"/>
    <col min="12" max="12" width="14.85546875" customWidth="1"/>
    <col min="13" max="13" width="15.28515625" style="1" customWidth="1"/>
  </cols>
  <sheetData>
    <row r="1" spans="2:13" ht="17.25" customHeight="1" x14ac:dyDescent="0.25">
      <c r="B1" s="112" t="s">
        <v>82</v>
      </c>
      <c r="C1" s="112"/>
      <c r="D1" s="127"/>
      <c r="E1" s="128"/>
      <c r="F1" s="128"/>
      <c r="G1" s="129"/>
      <c r="H1" s="46" t="s">
        <v>31</v>
      </c>
      <c r="I1" s="81"/>
      <c r="J1" s="97" t="s">
        <v>80</v>
      </c>
      <c r="K1" s="98"/>
      <c r="L1" s="99"/>
      <c r="M1" s="51"/>
    </row>
    <row r="2" spans="2:13" s="4" customFormat="1" ht="18.75" customHeight="1" x14ac:dyDescent="0.25">
      <c r="B2" s="112" t="s">
        <v>86</v>
      </c>
      <c r="C2" s="112"/>
      <c r="D2" s="115"/>
      <c r="E2" s="116"/>
      <c r="F2" s="116"/>
      <c r="G2" s="116"/>
      <c r="H2" s="116"/>
      <c r="I2" s="116"/>
      <c r="J2" s="116"/>
      <c r="K2" s="116"/>
      <c r="L2" s="116"/>
      <c r="M2" s="117"/>
    </row>
    <row r="3" spans="2:13" s="4" customFormat="1" ht="11.1" customHeight="1" x14ac:dyDescent="0.25">
      <c r="B3" s="47"/>
      <c r="C3" s="5"/>
      <c r="D3" s="47"/>
      <c r="E3" s="47"/>
      <c r="F3" s="47"/>
      <c r="G3" s="47"/>
      <c r="H3" s="47"/>
      <c r="I3" s="47"/>
      <c r="J3" s="47"/>
      <c r="K3" s="47"/>
      <c r="L3" s="48"/>
      <c r="M3" s="49"/>
    </row>
    <row r="4" spans="2:13" ht="27" customHeight="1" x14ac:dyDescent="0.25">
      <c r="B4" s="88" t="s">
        <v>0</v>
      </c>
      <c r="C4" s="88"/>
      <c r="D4" s="88" t="s">
        <v>1</v>
      </c>
      <c r="E4" s="88" t="s">
        <v>42</v>
      </c>
      <c r="F4" s="42" t="s">
        <v>2</v>
      </c>
      <c r="G4" s="88" t="s">
        <v>3</v>
      </c>
      <c r="H4" s="91" t="s">
        <v>9</v>
      </c>
      <c r="I4" s="92"/>
      <c r="J4" s="92"/>
      <c r="K4" s="92"/>
      <c r="L4" s="92"/>
      <c r="M4" s="93" t="s">
        <v>11</v>
      </c>
    </row>
    <row r="5" spans="2:13" ht="26.25" customHeight="1" x14ac:dyDescent="0.25">
      <c r="B5" s="88"/>
      <c r="C5" s="88"/>
      <c r="D5" s="88"/>
      <c r="E5" s="88"/>
      <c r="F5" s="42" t="s">
        <v>32</v>
      </c>
      <c r="G5" s="88"/>
      <c r="H5" s="23" t="s">
        <v>5</v>
      </c>
      <c r="I5" s="91" t="s">
        <v>10</v>
      </c>
      <c r="J5" s="92"/>
      <c r="K5" s="92"/>
      <c r="L5" s="119"/>
      <c r="M5" s="93"/>
    </row>
    <row r="6" spans="2:13" ht="36" customHeight="1" x14ac:dyDescent="0.25">
      <c r="B6" s="113" t="s">
        <v>66</v>
      </c>
      <c r="C6" s="113"/>
      <c r="D6" s="58">
        <f>SUM(D7:D8)</f>
        <v>0</v>
      </c>
      <c r="E6" s="52">
        <f>SUM(E7:E8)</f>
        <v>0</v>
      </c>
      <c r="F6" s="58">
        <f>SUM(F7:F8)</f>
        <v>0</v>
      </c>
      <c r="G6" s="52">
        <f>SUM(D6:F6)</f>
        <v>0</v>
      </c>
      <c r="H6" s="54">
        <f>IFERROR((E6/E16)*100%,0)</f>
        <v>0</v>
      </c>
      <c r="I6" s="103" t="s">
        <v>45</v>
      </c>
      <c r="J6" s="104"/>
      <c r="K6" s="104"/>
      <c r="L6" s="105"/>
      <c r="M6" s="123" t="s">
        <v>77</v>
      </c>
    </row>
    <row r="7" spans="2:13" ht="36" customHeight="1" outlineLevel="1" x14ac:dyDescent="0.25">
      <c r="B7" s="113" t="s">
        <v>7</v>
      </c>
      <c r="C7" s="113"/>
      <c r="D7" s="44"/>
      <c r="E7" s="53"/>
      <c r="F7" s="55"/>
      <c r="G7" s="52">
        <f t="shared" ref="G7:G15" si="0">SUM(D7:F7)</f>
        <v>0</v>
      </c>
      <c r="H7" s="76">
        <f>IFERROR((E7/E16)*100%,0)</f>
        <v>0</v>
      </c>
      <c r="I7" s="106" t="s">
        <v>46</v>
      </c>
      <c r="J7" s="107"/>
      <c r="K7" s="107"/>
      <c r="L7" s="108"/>
      <c r="M7" s="123"/>
    </row>
    <row r="8" spans="2:13" ht="36" customHeight="1" outlineLevel="1" x14ac:dyDescent="0.25">
      <c r="B8" s="113" t="s">
        <v>52</v>
      </c>
      <c r="C8" s="113"/>
      <c r="D8" s="45"/>
      <c r="E8" s="53"/>
      <c r="F8" s="55"/>
      <c r="G8" s="52">
        <f t="shared" si="0"/>
        <v>0</v>
      </c>
      <c r="H8" s="76">
        <f>IFERROR((E8/E16)*100%,0)</f>
        <v>0</v>
      </c>
      <c r="I8" s="94"/>
      <c r="J8" s="95"/>
      <c r="K8" s="95"/>
      <c r="L8" s="96"/>
      <c r="M8" s="123"/>
    </row>
    <row r="9" spans="2:13" ht="36" customHeight="1" x14ac:dyDescent="0.25">
      <c r="B9" s="113" t="s">
        <v>67</v>
      </c>
      <c r="C9" s="113"/>
      <c r="D9" s="45"/>
      <c r="E9" s="62"/>
      <c r="F9" s="55"/>
      <c r="G9" s="52">
        <f t="shared" si="0"/>
        <v>0</v>
      </c>
      <c r="H9" s="76">
        <f>IFERROR((E9/E16)*100%,0)</f>
        <v>0</v>
      </c>
      <c r="I9" s="94" t="s">
        <v>44</v>
      </c>
      <c r="J9" s="95"/>
      <c r="K9" s="95"/>
      <c r="L9" s="96"/>
      <c r="M9" s="123"/>
    </row>
    <row r="10" spans="2:13" ht="36" customHeight="1" x14ac:dyDescent="0.25">
      <c r="B10" s="113" t="s">
        <v>68</v>
      </c>
      <c r="C10" s="113"/>
      <c r="D10" s="45"/>
      <c r="E10" s="62"/>
      <c r="F10" s="55"/>
      <c r="G10" s="52">
        <f t="shared" si="0"/>
        <v>0</v>
      </c>
      <c r="H10" s="77">
        <f>IFERROR((E10/E16)*100%,0)</f>
        <v>0</v>
      </c>
      <c r="I10" s="100" t="s">
        <v>48</v>
      </c>
      <c r="J10" s="101"/>
      <c r="K10" s="101"/>
      <c r="L10" s="102"/>
      <c r="M10" s="123"/>
    </row>
    <row r="11" spans="2:13" ht="36" customHeight="1" x14ac:dyDescent="0.25">
      <c r="B11" s="113" t="s">
        <v>69</v>
      </c>
      <c r="C11" s="113"/>
      <c r="D11" s="45"/>
      <c r="E11" s="62"/>
      <c r="F11" s="55"/>
      <c r="G11" s="52">
        <f t="shared" si="0"/>
        <v>0</v>
      </c>
      <c r="H11" s="77">
        <f>IFERROR((E11/E16)*100%,0)</f>
        <v>0</v>
      </c>
      <c r="I11" s="94" t="s">
        <v>47</v>
      </c>
      <c r="J11" s="95"/>
      <c r="K11" s="95"/>
      <c r="L11" s="96"/>
      <c r="M11" s="123"/>
    </row>
    <row r="12" spans="2:13" ht="36" customHeight="1" x14ac:dyDescent="0.25">
      <c r="B12" s="113" t="s">
        <v>70</v>
      </c>
      <c r="C12" s="113"/>
      <c r="D12" s="45"/>
      <c r="E12" s="62"/>
      <c r="F12" s="55"/>
      <c r="G12" s="52">
        <f t="shared" si="0"/>
        <v>0</v>
      </c>
      <c r="H12" s="77">
        <f>IFERROR((E12/G16)*100%,0)</f>
        <v>0</v>
      </c>
      <c r="I12" s="94" t="s">
        <v>47</v>
      </c>
      <c r="J12" s="95"/>
      <c r="K12" s="95"/>
      <c r="L12" s="96"/>
      <c r="M12" s="123"/>
    </row>
    <row r="13" spans="2:13" ht="36" customHeight="1" x14ac:dyDescent="0.25">
      <c r="B13" s="113" t="s">
        <v>71</v>
      </c>
      <c r="C13" s="113"/>
      <c r="D13" s="45"/>
      <c r="E13" s="62"/>
      <c r="F13" s="55"/>
      <c r="G13" s="52">
        <f t="shared" si="0"/>
        <v>0</v>
      </c>
      <c r="H13" s="76">
        <f>IFERROR((E13/E16)*100%,0)</f>
        <v>0</v>
      </c>
      <c r="I13" s="94" t="s">
        <v>33</v>
      </c>
      <c r="J13" s="95"/>
      <c r="K13" s="95"/>
      <c r="L13" s="96"/>
      <c r="M13" s="123"/>
    </row>
    <row r="14" spans="2:13" ht="36" customHeight="1" x14ac:dyDescent="0.25">
      <c r="B14" s="113" t="s">
        <v>72</v>
      </c>
      <c r="C14" s="113"/>
      <c r="D14" s="45"/>
      <c r="E14" s="53"/>
      <c r="F14" s="55"/>
      <c r="G14" s="52">
        <f t="shared" si="0"/>
        <v>0</v>
      </c>
      <c r="H14" s="77">
        <f>IFERROR((E14/E16)*100%,0)</f>
        <v>0</v>
      </c>
      <c r="I14" s="124" t="s">
        <v>47</v>
      </c>
      <c r="J14" s="125"/>
      <c r="K14" s="125"/>
      <c r="L14" s="126"/>
      <c r="M14" s="123"/>
    </row>
    <row r="15" spans="2:13" ht="36" customHeight="1" x14ac:dyDescent="0.25">
      <c r="B15" s="113" t="s">
        <v>73</v>
      </c>
      <c r="C15" s="113"/>
      <c r="D15" s="45"/>
      <c r="E15" s="53"/>
      <c r="F15" s="55"/>
      <c r="G15" s="52">
        <f t="shared" si="0"/>
        <v>0</v>
      </c>
      <c r="H15" s="76">
        <f>IFERROR((E15/E16)*100%,0)</f>
        <v>0</v>
      </c>
      <c r="I15" s="109" t="s">
        <v>49</v>
      </c>
      <c r="J15" s="110"/>
      <c r="K15" s="110"/>
      <c r="L15" s="111"/>
      <c r="M15" s="123"/>
    </row>
    <row r="16" spans="2:13" ht="36" customHeight="1" x14ac:dyDescent="0.25">
      <c r="B16" s="118" t="s">
        <v>6</v>
      </c>
      <c r="C16" s="118"/>
      <c r="D16" s="79">
        <f>SUM(D9:D15,D6)</f>
        <v>0</v>
      </c>
      <c r="E16" s="71">
        <f>SUM(E9:E15,E6)</f>
        <v>0</v>
      </c>
      <c r="F16" s="80">
        <f>SUM(F9:F15,F6)</f>
        <v>0</v>
      </c>
      <c r="G16" s="71">
        <f>SUM(G9:G15,G6)</f>
        <v>0</v>
      </c>
      <c r="H16" s="72">
        <f>SUM(H9:H15,H6)</f>
        <v>0</v>
      </c>
      <c r="I16" s="120" t="s">
        <v>74</v>
      </c>
      <c r="J16" s="121"/>
      <c r="K16" s="121"/>
      <c r="L16" s="122"/>
      <c r="M16" s="123"/>
    </row>
    <row r="17" spans="2:13" ht="29.1" customHeight="1" x14ac:dyDescent="0.25">
      <c r="B17" s="114" t="s">
        <v>51</v>
      </c>
      <c r="C17" s="114"/>
      <c r="D17" s="73" t="s">
        <v>43</v>
      </c>
      <c r="E17" s="59" t="str">
        <f>IF(AND($M$1&gt;1,$M$1&lt;=100,$I$1&lt;=60),"Hasta 5.5 Millones",IF(AND($M$1&gt;100,$M$1&lt;=300,$I$1&lt;=60),"Hasta 12 Millones",IF(AND($M$1&gt;300,$M$1&lt;=600,$I$1&lt;=60),"Hasta 24 Millones",IF(AND($M$1&gt;600,$M$1&lt;=1000,$I$1&lt;=60),"Hasta 40 Millones",IF(AND($M$1&gt;1000,$M$1&lt;=2500,$I$1&lt;=80),"Hasta 100 Millones",IF(AND($M$1&gt;2500,$I$1&lt;=80),"Sin Tope","No cumple condiciones de RSH"))))))</f>
        <v>No cumple condiciones de RSH</v>
      </c>
      <c r="F17" s="73" t="s">
        <v>50</v>
      </c>
      <c r="G17" s="74"/>
      <c r="H17" s="74"/>
      <c r="I17" s="75"/>
      <c r="J17" s="75"/>
      <c r="K17" s="75"/>
      <c r="L17" s="75"/>
      <c r="M17" s="50"/>
    </row>
    <row r="18" spans="2:13" x14ac:dyDescent="0.25">
      <c r="E18" s="25"/>
    </row>
  </sheetData>
  <sheetProtection algorithmName="SHA-512" hashValue="9wbW1BkybaYXieyeZAugiy2pxU8Q2mKBi3lJkIVpt+zpFN8x9i+Un3WhGFujWXof6PcJNUN/vioLcYIBisb5Rw==" saltValue="uh032XleBfb+Ls0DG2QUJg==" spinCount="100000" sheet="1" objects="1" scenarios="1"/>
  <mergeCells count="36">
    <mergeCell ref="B17:C17"/>
    <mergeCell ref="B1:C1"/>
    <mergeCell ref="D2:M2"/>
    <mergeCell ref="B15:C15"/>
    <mergeCell ref="B16:C16"/>
    <mergeCell ref="I5:L5"/>
    <mergeCell ref="I16:L16"/>
    <mergeCell ref="M6:M16"/>
    <mergeCell ref="B10:C10"/>
    <mergeCell ref="B11:C11"/>
    <mergeCell ref="B12:C12"/>
    <mergeCell ref="B13:C13"/>
    <mergeCell ref="B14:C14"/>
    <mergeCell ref="B9:C9"/>
    <mergeCell ref="I14:L14"/>
    <mergeCell ref="D1:G1"/>
    <mergeCell ref="I15:L15"/>
    <mergeCell ref="I11:L11"/>
    <mergeCell ref="B2:C2"/>
    <mergeCell ref="B4:C5"/>
    <mergeCell ref="B6:C6"/>
    <mergeCell ref="B7:C7"/>
    <mergeCell ref="B8:C8"/>
    <mergeCell ref="J1:L1"/>
    <mergeCell ref="I10:L10"/>
    <mergeCell ref="I6:L6"/>
    <mergeCell ref="I7:L7"/>
    <mergeCell ref="I8:L8"/>
    <mergeCell ref="I9:L9"/>
    <mergeCell ref="M4:M5"/>
    <mergeCell ref="I12:L12"/>
    <mergeCell ref="I13:L13"/>
    <mergeCell ref="D4:D5"/>
    <mergeCell ref="E4:E5"/>
    <mergeCell ref="G4:G5"/>
    <mergeCell ref="H4:L4"/>
  </mergeCells>
  <conditionalFormatting sqref="H7">
    <cfRule type="cellIs" dxfId="80" priority="15" stopIfTrue="1" operator="greaterThan">
      <formula>0.1</formula>
    </cfRule>
  </conditionalFormatting>
  <conditionalFormatting sqref="H9">
    <cfRule type="cellIs" dxfId="79" priority="14" stopIfTrue="1" operator="greaterThan">
      <formula>0.2</formula>
    </cfRule>
  </conditionalFormatting>
  <conditionalFormatting sqref="H13">
    <cfRule type="cellIs" dxfId="78" priority="2" operator="greaterThan">
      <formula>0.07</formula>
    </cfRule>
    <cfRule type="cellIs" dxfId="77" priority="10" operator="lessThan">
      <formula>0.01</formula>
    </cfRule>
    <cfRule type="cellIs" dxfId="76" priority="12" operator="between">
      <formula>0.01</formula>
      <formula>0.039</formula>
    </cfRule>
    <cfRule type="cellIs" dxfId="75" priority="13" operator="between">
      <formula>0.04</formula>
      <formula>0.07</formula>
    </cfRule>
  </conditionalFormatting>
  <conditionalFormatting sqref="H15">
    <cfRule type="cellIs" dxfId="74" priority="11" stopIfTrue="1" operator="greaterThan">
      <formula>0.02</formula>
    </cfRule>
  </conditionalFormatting>
  <conditionalFormatting sqref="H8">
    <cfRule type="cellIs" dxfId="73" priority="8" operator="greaterThan">
      <formula>35%</formula>
    </cfRule>
    <cfRule type="cellIs" dxfId="72" priority="9" operator="between">
      <formula>0%</formula>
      <formula>0.35</formula>
    </cfRule>
  </conditionalFormatting>
  <conditionalFormatting sqref="E17">
    <cfRule type="expression" dxfId="71" priority="4">
      <formula>E17="No cumple condiciones de RSH"</formula>
    </cfRule>
    <cfRule type="expression" dxfId="70" priority="5">
      <formula>E17&lt;&gt;"No cumple condiciones de RSH"</formula>
    </cfRule>
  </conditionalFormatting>
  <conditionalFormatting sqref="H6">
    <cfRule type="cellIs" dxfId="69" priority="3" operator="greaterThanOrEqual">
      <formula>0.35</formula>
    </cfRule>
  </conditionalFormatting>
  <conditionalFormatting sqref="E16">
    <cfRule type="expression" dxfId="68" priority="16">
      <formula>IF(AND($M$1&gt;=100,$I$1&lt;=60),"SI","NO")</formula>
    </cfRule>
  </conditionalFormatting>
  <conditionalFormatting sqref="E7">
    <cfRule type="expression" dxfId="67" priority="1">
      <formula>AND(E7&gt;500000,E16&lt;15000000)</formula>
    </cfRule>
  </conditionalFormatting>
  <dataValidations count="6">
    <dataValidation type="list" allowBlank="1" showInputMessage="1" showErrorMessage="1" promptTitle="Registro Social de Hogares (RSH)" prompt="Seleccione en que tramo se encuentra postulando" sqref="I1">
      <formula1>"10,20,30,40,50,60,70,80"</formula1>
    </dataValidation>
    <dataValidation type="whole" allowBlank="1" showInputMessage="1" showErrorMessage="1" errorTitle="Cantidad de Beneficios" error="Ingrese solo números" promptTitle="Cantidad de Beneficiarios" prompt="Ingrese solo números" sqref="M1">
      <formula1>1</formula1>
      <formula2>300000</formula2>
    </dataValidation>
    <dataValidation allowBlank="1" showInputMessage="1" showErrorMessage="1" promptTitle="Organización" prompt="Ingrese el nombre de su organización, evite escribir todo el texto en mayúsculas" sqref="D2"/>
    <dataValidation type="whole" allowBlank="1" showInputMessage="1" showErrorMessage="1" promptTitle="Remuneración Máxima" prompt="entre $500.000 a $800.000" sqref="G7">
      <formula1>501000</formula1>
      <formula2>800000</formula2>
    </dataValidation>
    <dataValidation type="whole" operator="lessThanOrEqual" allowBlank="1" showInputMessage="1" showErrorMessage="1" errorTitle="Supera el monto máximo" error="Favor revisar el tope máximo del coordinador" sqref="E7">
      <formula1>800000</formula1>
    </dataValidation>
    <dataValidation type="custom" allowBlank="1" showInputMessage="1" showErrorMessage="1" sqref="G16">
      <formula1>IF(AND($M$1&lt;=100,$I$1&lt;=60),"Hasta 5.500.000","")</formula1>
    </dataValidation>
  </dataValidations>
  <pageMargins left="0.25" right="0.25" top="0.97100694444444446" bottom="0.75" header="0.3" footer="0.3"/>
  <pageSetup paperSize="14" scale="94" orientation="landscape" r:id="rId1"/>
  <headerFooter>
    <oddHeader>&amp;C&amp;"System Font,Negrita"&amp;10&amp;K000000
ACTIVIDADES SOCIALES EN GENERAL</oddHeader>
  </headerFooter>
  <ignoredErrors>
    <ignoredError sqref="E6 D16:F1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M18"/>
  <sheetViews>
    <sheetView showGridLines="0" view="pageLayout" zoomScale="122" zoomScaleNormal="120" zoomScalePageLayoutView="122" workbookViewId="0">
      <selection activeCell="D7" sqref="D7"/>
    </sheetView>
  </sheetViews>
  <sheetFormatPr baseColWidth="10" defaultColWidth="11.42578125" defaultRowHeight="15" outlineLevelRow="1" x14ac:dyDescent="0.25"/>
  <cols>
    <col min="1" max="2" width="4" customWidth="1"/>
    <col min="3" max="3" width="20.5703125" style="2" customWidth="1"/>
    <col min="4" max="4" width="12" customWidth="1"/>
    <col min="5" max="5" width="19.140625" customWidth="1"/>
    <col min="6" max="6" width="12" customWidth="1"/>
    <col min="7" max="7" width="13.42578125" customWidth="1"/>
    <col min="8" max="8" width="12.7109375" customWidth="1"/>
    <col min="9" max="11" width="11.42578125" customWidth="1"/>
    <col min="12" max="12" width="14.85546875" customWidth="1"/>
    <col min="13" max="13" width="15.28515625" style="1" customWidth="1"/>
  </cols>
  <sheetData>
    <row r="1" spans="2:13" ht="17.25" customHeight="1" x14ac:dyDescent="0.25">
      <c r="B1" s="142" t="s">
        <v>82</v>
      </c>
      <c r="C1" s="142"/>
      <c r="D1" s="131"/>
      <c r="E1" s="131"/>
      <c r="F1" s="131"/>
      <c r="G1" s="131"/>
      <c r="H1" s="131"/>
      <c r="I1" s="131"/>
      <c r="J1" s="97" t="s">
        <v>80</v>
      </c>
      <c r="K1" s="98"/>
      <c r="L1" s="99"/>
      <c r="M1" s="51"/>
    </row>
    <row r="2" spans="2:13" s="4" customFormat="1" ht="18.75" customHeight="1" x14ac:dyDescent="0.25">
      <c r="B2" s="142" t="s">
        <v>83</v>
      </c>
      <c r="C2" s="142"/>
      <c r="D2" s="115"/>
      <c r="E2" s="116"/>
      <c r="F2" s="116"/>
      <c r="G2" s="116"/>
      <c r="H2" s="116"/>
      <c r="I2" s="116"/>
      <c r="J2" s="116"/>
      <c r="K2" s="116"/>
      <c r="L2" s="116"/>
      <c r="M2" s="117"/>
    </row>
    <row r="3" spans="2:13" s="4" customFormat="1" ht="11.1" customHeight="1" x14ac:dyDescent="0.25">
      <c r="B3" s="47"/>
      <c r="C3" s="5"/>
      <c r="D3" s="47"/>
      <c r="E3" s="47"/>
      <c r="F3" s="47"/>
      <c r="G3" s="47"/>
      <c r="H3" s="47"/>
      <c r="I3" s="47"/>
      <c r="J3" s="47"/>
      <c r="K3" s="47"/>
      <c r="L3" s="48"/>
      <c r="M3" s="49"/>
    </row>
    <row r="4" spans="2:13" ht="27" customHeight="1" x14ac:dyDescent="0.25">
      <c r="B4" s="143" t="s">
        <v>0</v>
      </c>
      <c r="C4" s="143"/>
      <c r="D4" s="143" t="s">
        <v>1</v>
      </c>
      <c r="E4" s="143" t="s">
        <v>42</v>
      </c>
      <c r="F4" s="68" t="s">
        <v>2</v>
      </c>
      <c r="G4" s="143" t="s">
        <v>3</v>
      </c>
      <c r="H4" s="133" t="s">
        <v>9</v>
      </c>
      <c r="I4" s="134"/>
      <c r="J4" s="134"/>
      <c r="K4" s="134"/>
      <c r="L4" s="134"/>
      <c r="M4" s="93" t="s">
        <v>11</v>
      </c>
    </row>
    <row r="5" spans="2:13" ht="26.25" customHeight="1" x14ac:dyDescent="0.25">
      <c r="B5" s="143"/>
      <c r="C5" s="143"/>
      <c r="D5" s="143"/>
      <c r="E5" s="143"/>
      <c r="F5" s="68" t="s">
        <v>32</v>
      </c>
      <c r="G5" s="143"/>
      <c r="H5" s="69" t="s">
        <v>5</v>
      </c>
      <c r="I5" s="133" t="s">
        <v>10</v>
      </c>
      <c r="J5" s="134"/>
      <c r="K5" s="134"/>
      <c r="L5" s="135"/>
      <c r="M5" s="93"/>
    </row>
    <row r="6" spans="2:13" ht="36" customHeight="1" x14ac:dyDescent="0.25">
      <c r="B6" s="132" t="s">
        <v>66</v>
      </c>
      <c r="C6" s="132"/>
      <c r="D6" s="78">
        <f>SUM(D7:D8)</f>
        <v>0</v>
      </c>
      <c r="E6" s="52">
        <f>SUM(E7:E8)</f>
        <v>0</v>
      </c>
      <c r="F6" s="52">
        <f>SUM(F7:F8)</f>
        <v>0</v>
      </c>
      <c r="G6" s="52">
        <f>SUM(D6:F6)</f>
        <v>0</v>
      </c>
      <c r="H6" s="70">
        <f>IFERROR((E6/E16)*100%,0)</f>
        <v>0</v>
      </c>
      <c r="I6" s="109" t="s">
        <v>45</v>
      </c>
      <c r="J6" s="110"/>
      <c r="K6" s="110"/>
      <c r="L6" s="111"/>
      <c r="M6" s="136"/>
    </row>
    <row r="7" spans="2:13" ht="36" customHeight="1" outlineLevel="1" x14ac:dyDescent="0.25">
      <c r="B7" s="132" t="s">
        <v>7</v>
      </c>
      <c r="C7" s="132"/>
      <c r="D7" s="44"/>
      <c r="E7" s="53"/>
      <c r="F7" s="55"/>
      <c r="G7" s="52">
        <f t="shared" ref="G7:G15" si="0">SUM(D7:F7)</f>
        <v>0</v>
      </c>
      <c r="H7" s="76">
        <f>IFERROR((E7/E16)*100%,0)</f>
        <v>0</v>
      </c>
      <c r="I7" s="106" t="s">
        <v>46</v>
      </c>
      <c r="J7" s="107"/>
      <c r="K7" s="107"/>
      <c r="L7" s="108"/>
      <c r="M7" s="136"/>
    </row>
    <row r="8" spans="2:13" ht="36" customHeight="1" outlineLevel="1" x14ac:dyDescent="0.25">
      <c r="B8" s="132" t="s">
        <v>85</v>
      </c>
      <c r="C8" s="132"/>
      <c r="D8" s="45"/>
      <c r="E8" s="53"/>
      <c r="F8" s="55"/>
      <c r="G8" s="52">
        <f t="shared" si="0"/>
        <v>0</v>
      </c>
      <c r="H8" s="76">
        <f>IFERROR((E8/E16)*100%,0)</f>
        <v>0</v>
      </c>
      <c r="I8" s="94"/>
      <c r="J8" s="95"/>
      <c r="K8" s="95"/>
      <c r="L8" s="96"/>
      <c r="M8" s="136"/>
    </row>
    <row r="9" spans="2:13" ht="36" customHeight="1" x14ac:dyDescent="0.25">
      <c r="B9" s="132" t="s">
        <v>67</v>
      </c>
      <c r="C9" s="132"/>
      <c r="D9" s="45"/>
      <c r="E9" s="62"/>
      <c r="F9" s="55"/>
      <c r="G9" s="52">
        <f t="shared" si="0"/>
        <v>0</v>
      </c>
      <c r="H9" s="76">
        <f>IFERROR((E9/E16)*100%,0)</f>
        <v>0</v>
      </c>
      <c r="I9" s="94" t="s">
        <v>44</v>
      </c>
      <c r="J9" s="95"/>
      <c r="K9" s="95"/>
      <c r="L9" s="96"/>
      <c r="M9" s="136"/>
    </row>
    <row r="10" spans="2:13" ht="36" customHeight="1" x14ac:dyDescent="0.25">
      <c r="B10" s="132" t="s">
        <v>68</v>
      </c>
      <c r="C10" s="132"/>
      <c r="D10" s="45"/>
      <c r="E10" s="62"/>
      <c r="F10" s="55"/>
      <c r="G10" s="52">
        <f t="shared" si="0"/>
        <v>0</v>
      </c>
      <c r="H10" s="77">
        <f>IFERROR((E10/E16)*100%,0)</f>
        <v>0</v>
      </c>
      <c r="I10" s="100" t="s">
        <v>48</v>
      </c>
      <c r="J10" s="101"/>
      <c r="K10" s="101"/>
      <c r="L10" s="102"/>
      <c r="M10" s="136"/>
    </row>
    <row r="11" spans="2:13" ht="36" customHeight="1" x14ac:dyDescent="0.25">
      <c r="B11" s="132" t="s">
        <v>69</v>
      </c>
      <c r="C11" s="132"/>
      <c r="D11" s="45"/>
      <c r="E11" s="62"/>
      <c r="F11" s="55"/>
      <c r="G11" s="52">
        <f t="shared" si="0"/>
        <v>0</v>
      </c>
      <c r="H11" s="77">
        <f>IFERROR((E11/E16)*100%,0)</f>
        <v>0</v>
      </c>
      <c r="I11" s="94" t="s">
        <v>47</v>
      </c>
      <c r="J11" s="95"/>
      <c r="K11" s="95"/>
      <c r="L11" s="96"/>
      <c r="M11" s="136"/>
    </row>
    <row r="12" spans="2:13" ht="36" customHeight="1" x14ac:dyDescent="0.25">
      <c r="B12" s="132" t="s">
        <v>70</v>
      </c>
      <c r="C12" s="132"/>
      <c r="D12" s="45"/>
      <c r="E12" s="62"/>
      <c r="F12" s="55"/>
      <c r="G12" s="52">
        <f t="shared" si="0"/>
        <v>0</v>
      </c>
      <c r="H12" s="77">
        <f>IFERROR((E12/G16)*100%,0)</f>
        <v>0</v>
      </c>
      <c r="I12" s="94" t="s">
        <v>47</v>
      </c>
      <c r="J12" s="95"/>
      <c r="K12" s="95"/>
      <c r="L12" s="96"/>
      <c r="M12" s="136"/>
    </row>
    <row r="13" spans="2:13" ht="36" customHeight="1" x14ac:dyDescent="0.25">
      <c r="B13" s="132" t="s">
        <v>71</v>
      </c>
      <c r="C13" s="132"/>
      <c r="D13" s="45"/>
      <c r="E13" s="62"/>
      <c r="F13" s="55"/>
      <c r="G13" s="52">
        <f t="shared" si="0"/>
        <v>0</v>
      </c>
      <c r="H13" s="76">
        <f>IFERROR((E13/E16)*100%,0)</f>
        <v>0</v>
      </c>
      <c r="I13" s="94" t="s">
        <v>33</v>
      </c>
      <c r="J13" s="95"/>
      <c r="K13" s="95"/>
      <c r="L13" s="96"/>
      <c r="M13" s="136"/>
    </row>
    <row r="14" spans="2:13" ht="36" customHeight="1" x14ac:dyDescent="0.25">
      <c r="B14" s="132" t="s">
        <v>72</v>
      </c>
      <c r="C14" s="132"/>
      <c r="D14" s="45"/>
      <c r="E14" s="53"/>
      <c r="F14" s="55"/>
      <c r="G14" s="52">
        <f t="shared" si="0"/>
        <v>0</v>
      </c>
      <c r="H14" s="77">
        <f>IFERROR((E14/E16)*100%,0)</f>
        <v>0</v>
      </c>
      <c r="I14" s="124" t="s">
        <v>47</v>
      </c>
      <c r="J14" s="125"/>
      <c r="K14" s="125"/>
      <c r="L14" s="126"/>
      <c r="M14" s="136"/>
    </row>
    <row r="15" spans="2:13" ht="36" customHeight="1" x14ac:dyDescent="0.25">
      <c r="B15" s="132" t="s">
        <v>73</v>
      </c>
      <c r="C15" s="132"/>
      <c r="D15" s="45"/>
      <c r="E15" s="53"/>
      <c r="F15" s="55"/>
      <c r="G15" s="52">
        <f t="shared" si="0"/>
        <v>0</v>
      </c>
      <c r="H15" s="76">
        <f>IFERROR((E15/E16)*100%,0)</f>
        <v>0</v>
      </c>
      <c r="I15" s="109" t="s">
        <v>49</v>
      </c>
      <c r="J15" s="110"/>
      <c r="K15" s="110"/>
      <c r="L15" s="111"/>
      <c r="M15" s="136"/>
    </row>
    <row r="16" spans="2:13" ht="36" customHeight="1" thickBot="1" x14ac:dyDescent="0.3">
      <c r="B16" s="138" t="s">
        <v>6</v>
      </c>
      <c r="C16" s="138"/>
      <c r="D16" s="79">
        <f>SUM(D9:D15,D6)</f>
        <v>0</v>
      </c>
      <c r="E16" s="71">
        <f>SUM(E9:E15,E6)</f>
        <v>0</v>
      </c>
      <c r="F16" s="80">
        <f>SUM(F9:F15,F6)</f>
        <v>0</v>
      </c>
      <c r="G16" s="71">
        <f>SUM(G9:G15,G6)</f>
        <v>0</v>
      </c>
      <c r="H16" s="72">
        <f>SUM(H9:H15,H6)</f>
        <v>0</v>
      </c>
      <c r="I16" s="139" t="s">
        <v>74</v>
      </c>
      <c r="J16" s="140"/>
      <c r="K16" s="140"/>
      <c r="L16" s="141"/>
      <c r="M16" s="137"/>
    </row>
    <row r="17" spans="2:13" ht="29.1" customHeight="1" x14ac:dyDescent="0.25">
      <c r="B17" s="130" t="s">
        <v>51</v>
      </c>
      <c r="C17" s="130"/>
      <c r="D17" s="73" t="s">
        <v>43</v>
      </c>
      <c r="E17" s="59" t="str">
        <f>IF(AND($M$1&gt;1,$M$1&lt;600),"Hasta 40 millones","No Cumple condiciones")</f>
        <v>No Cumple condiciones</v>
      </c>
      <c r="F17" s="73" t="s">
        <v>50</v>
      </c>
      <c r="G17" s="74"/>
      <c r="H17" s="74"/>
      <c r="I17" s="75"/>
      <c r="J17" s="75"/>
      <c r="K17" s="75"/>
      <c r="L17" s="75"/>
      <c r="M17" s="50"/>
    </row>
    <row r="18" spans="2:13" x14ac:dyDescent="0.25">
      <c r="E18" s="25"/>
    </row>
  </sheetData>
  <sheetProtection algorithmName="SHA-512" hashValue="lbLFKkvf7kT6hWSeykgNICcFUlkNdmzYfvs0U4+k344k1ZwY4kuE3PQcraoH6df6GjcNvWM+eSvJ8Q4ka+AJRA==" saltValue="aU/X3Ebl4S5A+X4yeAGfLw==" spinCount="100000" sheet="1" objects="1" scenarios="1"/>
  <mergeCells count="36">
    <mergeCell ref="J1:L1"/>
    <mergeCell ref="B2:C2"/>
    <mergeCell ref="D2:M2"/>
    <mergeCell ref="B4:C5"/>
    <mergeCell ref="D4:D5"/>
    <mergeCell ref="E4:E5"/>
    <mergeCell ref="G4:G5"/>
    <mergeCell ref="H4:L4"/>
    <mergeCell ref="M4:M5"/>
    <mergeCell ref="I5:L5"/>
    <mergeCell ref="B6:C6"/>
    <mergeCell ref="I6:L6"/>
    <mergeCell ref="M6:M16"/>
    <mergeCell ref="B7:C7"/>
    <mergeCell ref="I7:L7"/>
    <mergeCell ref="B8:C8"/>
    <mergeCell ref="I8:L8"/>
    <mergeCell ref="B9:C9"/>
    <mergeCell ref="B16:C16"/>
    <mergeCell ref="I16:L16"/>
    <mergeCell ref="B17:C17"/>
    <mergeCell ref="D1:I1"/>
    <mergeCell ref="B13:C13"/>
    <mergeCell ref="I13:L13"/>
    <mergeCell ref="B14:C14"/>
    <mergeCell ref="I14:L14"/>
    <mergeCell ref="B15:C15"/>
    <mergeCell ref="I15:L15"/>
    <mergeCell ref="I9:L9"/>
    <mergeCell ref="B10:C10"/>
    <mergeCell ref="I10:L10"/>
    <mergeCell ref="B11:C11"/>
    <mergeCell ref="I11:L11"/>
    <mergeCell ref="B12:C12"/>
    <mergeCell ref="I12:L12"/>
    <mergeCell ref="B1:C1"/>
  </mergeCells>
  <conditionalFormatting sqref="H7">
    <cfRule type="cellIs" dxfId="66" priority="14" stopIfTrue="1" operator="greaterThan">
      <formula>0.1</formula>
    </cfRule>
  </conditionalFormatting>
  <conditionalFormatting sqref="H9">
    <cfRule type="cellIs" dxfId="65" priority="13" stopIfTrue="1" operator="greaterThan">
      <formula>0.2</formula>
    </cfRule>
  </conditionalFormatting>
  <conditionalFormatting sqref="H13">
    <cfRule type="cellIs" dxfId="64" priority="3" operator="greaterThan">
      <formula>0.07</formula>
    </cfRule>
    <cfRule type="cellIs" dxfId="63" priority="9" operator="lessThan">
      <formula>0.01</formula>
    </cfRule>
    <cfRule type="cellIs" dxfId="62" priority="11" operator="between">
      <formula>0.01</formula>
      <formula>0.039</formula>
    </cfRule>
    <cfRule type="cellIs" dxfId="61" priority="12" operator="between">
      <formula>0.04</formula>
      <formula>0.07</formula>
    </cfRule>
  </conditionalFormatting>
  <conditionalFormatting sqref="H15">
    <cfRule type="cellIs" dxfId="60" priority="10" stopIfTrue="1" operator="greaterThan">
      <formula>0.02</formula>
    </cfRule>
  </conditionalFormatting>
  <conditionalFormatting sqref="H8">
    <cfRule type="cellIs" dxfId="59" priority="7" operator="greaterThan">
      <formula>35%</formula>
    </cfRule>
    <cfRule type="cellIs" dxfId="58" priority="8" operator="between">
      <formula>0%</formula>
      <formula>0.35</formula>
    </cfRule>
  </conditionalFormatting>
  <conditionalFormatting sqref="E17">
    <cfRule type="expression" dxfId="57" priority="5">
      <formula>E17="No cumple condiciones de RSH"</formula>
    </cfRule>
    <cfRule type="expression" dxfId="56" priority="6">
      <formula>E17&lt;&gt;"No cumple condiciones de RSH"</formula>
    </cfRule>
  </conditionalFormatting>
  <conditionalFormatting sqref="H6">
    <cfRule type="cellIs" dxfId="55" priority="4" operator="greaterThanOrEqual">
      <formula>0.35</formula>
    </cfRule>
  </conditionalFormatting>
  <conditionalFormatting sqref="E16">
    <cfRule type="expression" dxfId="54" priority="15">
      <formula>IF(AND($M$1&gt;=100,$I$1&lt;=60),"SI","NO")</formula>
    </cfRule>
  </conditionalFormatting>
  <conditionalFormatting sqref="E7">
    <cfRule type="expression" dxfId="53" priority="1">
      <formula>AND(E7&gt;500000,E16&lt;15000000)</formula>
    </cfRule>
  </conditionalFormatting>
  <dataValidations count="5">
    <dataValidation type="custom" allowBlank="1" showInputMessage="1" showErrorMessage="1" sqref="G16">
      <formula1>IF(AND($M$1&lt;=100,$I$1&lt;=60),"Hasta 5.500.000","")</formula1>
    </dataValidation>
    <dataValidation type="whole" operator="lessThanOrEqual" allowBlank="1" showInputMessage="1" showErrorMessage="1" errorTitle="Supera el monto máximo" error="Favor revisar el tope máximo del coordinador" sqref="E7">
      <formula1>800000</formula1>
    </dataValidation>
    <dataValidation type="whole" allowBlank="1" showInputMessage="1" showErrorMessage="1" promptTitle="Remuneración Máxima" prompt="entre $500.000 a $800.000" sqref="G7">
      <formula1>501000</formula1>
      <formula2>800000</formula2>
    </dataValidation>
    <dataValidation allowBlank="1" showInputMessage="1" showErrorMessage="1" promptTitle="Organización" prompt="Ingrese el nombre de su organización, evite escribir todo el texto en mayúsculas" sqref="D2"/>
    <dataValidation type="whole" allowBlank="1" showInputMessage="1" showErrorMessage="1" errorTitle="Cantidad de Beneficios" error="Ingrese solo números" promptTitle="Cantidad de Beneficiarios" prompt="Ingrese solo números" sqref="M1">
      <formula1>1</formula1>
      <formula2>300000</formula2>
    </dataValidation>
  </dataValidations>
  <pageMargins left="0.25" right="0.25" top="0.97100694444444446" bottom="0.75" header="0.3" footer="0.3"/>
  <pageSetup paperSize="14" scale="94" orientation="landscape" r:id="rId1"/>
  <headerFooter>
    <oddHeader>&amp;C&amp;"System Font,Negrita"&amp;10&amp;K000000
ACTIVIDADES SOCIALES EN GENERAL
(DISCAPACIDAD)</oddHeader>
  </headerFooter>
  <ignoredErrors>
    <ignoredError sqref="D6:F6 D16:F1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M18"/>
  <sheetViews>
    <sheetView showGridLines="0" view="pageLayout" zoomScale="122" zoomScaleNormal="120" zoomScalePageLayoutView="122" workbookViewId="0">
      <selection activeCell="D7" sqref="D7"/>
    </sheetView>
  </sheetViews>
  <sheetFormatPr baseColWidth="10" defaultColWidth="11.42578125" defaultRowHeight="15" outlineLevelRow="1" x14ac:dyDescent="0.25"/>
  <cols>
    <col min="1" max="2" width="4" customWidth="1"/>
    <col min="3" max="3" width="18.7109375" style="2" customWidth="1"/>
    <col min="4" max="4" width="12" customWidth="1"/>
    <col min="5" max="5" width="19.140625" customWidth="1"/>
    <col min="6" max="6" width="12" customWidth="1"/>
    <col min="7" max="7" width="13.85546875" customWidth="1"/>
    <col min="8" max="8" width="12.7109375" customWidth="1"/>
    <col min="9" max="11" width="11.42578125" customWidth="1"/>
    <col min="12" max="12" width="14.85546875" customWidth="1"/>
    <col min="13" max="13" width="20" style="1" customWidth="1"/>
  </cols>
  <sheetData>
    <row r="1" spans="2:13" ht="17.25" customHeight="1" x14ac:dyDescent="0.25">
      <c r="B1" s="144" t="s">
        <v>82</v>
      </c>
      <c r="C1" s="144"/>
      <c r="D1" s="127"/>
      <c r="E1" s="128"/>
      <c r="F1" s="128"/>
      <c r="G1" s="129"/>
      <c r="H1" s="46" t="s">
        <v>31</v>
      </c>
      <c r="I1" s="81"/>
      <c r="J1" s="97" t="s">
        <v>80</v>
      </c>
      <c r="K1" s="98"/>
      <c r="L1" s="99"/>
      <c r="M1" s="51"/>
    </row>
    <row r="2" spans="2:13" s="4" customFormat="1" ht="18.75" customHeight="1" x14ac:dyDescent="0.25">
      <c r="B2" s="144" t="s">
        <v>83</v>
      </c>
      <c r="C2" s="144"/>
      <c r="D2" s="115"/>
      <c r="E2" s="116"/>
      <c r="F2" s="116"/>
      <c r="G2" s="116"/>
      <c r="H2" s="116"/>
      <c r="I2" s="116"/>
      <c r="J2" s="116"/>
      <c r="K2" s="116"/>
      <c r="L2" s="116"/>
      <c r="M2" s="117"/>
    </row>
    <row r="3" spans="2:13" s="4" customFormat="1" ht="11.1" customHeight="1" x14ac:dyDescent="0.25">
      <c r="B3" s="47"/>
      <c r="C3" s="5"/>
      <c r="D3" s="47"/>
      <c r="E3" s="47"/>
      <c r="F3" s="47"/>
      <c r="G3" s="47"/>
      <c r="H3" s="47"/>
      <c r="I3" s="47"/>
      <c r="J3" s="47"/>
      <c r="K3" s="47"/>
      <c r="L3" s="48"/>
      <c r="M3" s="49"/>
    </row>
    <row r="4" spans="2:13" ht="27" customHeight="1" x14ac:dyDescent="0.25">
      <c r="B4" s="143" t="s">
        <v>0</v>
      </c>
      <c r="C4" s="143"/>
      <c r="D4" s="143" t="s">
        <v>1</v>
      </c>
      <c r="E4" s="143" t="s">
        <v>42</v>
      </c>
      <c r="F4" s="68" t="s">
        <v>2</v>
      </c>
      <c r="G4" s="143" t="s">
        <v>3</v>
      </c>
      <c r="H4" s="133" t="s">
        <v>9</v>
      </c>
      <c r="I4" s="134"/>
      <c r="J4" s="134"/>
      <c r="K4" s="134"/>
      <c r="L4" s="134"/>
      <c r="M4" s="145" t="s">
        <v>11</v>
      </c>
    </row>
    <row r="5" spans="2:13" ht="26.25" customHeight="1" x14ac:dyDescent="0.25">
      <c r="B5" s="143"/>
      <c r="C5" s="143"/>
      <c r="D5" s="143"/>
      <c r="E5" s="143"/>
      <c r="F5" s="68" t="s">
        <v>32</v>
      </c>
      <c r="G5" s="143"/>
      <c r="H5" s="69" t="s">
        <v>5</v>
      </c>
      <c r="I5" s="133" t="s">
        <v>10</v>
      </c>
      <c r="J5" s="134"/>
      <c r="K5" s="134"/>
      <c r="L5" s="135"/>
      <c r="M5" s="145"/>
    </row>
    <row r="6" spans="2:13" ht="36" customHeight="1" x14ac:dyDescent="0.25">
      <c r="B6" s="162" t="s">
        <v>41</v>
      </c>
      <c r="C6" s="162"/>
      <c r="D6" s="78">
        <f>SUM(D7:D8)</f>
        <v>0</v>
      </c>
      <c r="E6" s="52">
        <f>SUM(E7:E8)</f>
        <v>0</v>
      </c>
      <c r="F6" s="52">
        <f>SUM(F7:F8)</f>
        <v>0</v>
      </c>
      <c r="G6" s="52">
        <f>SUM(D6:F6)</f>
        <v>0</v>
      </c>
      <c r="H6" s="70">
        <f>IFERROR((E6/E16)*100%,0)</f>
        <v>0</v>
      </c>
      <c r="I6" s="109" t="s">
        <v>45</v>
      </c>
      <c r="J6" s="110"/>
      <c r="K6" s="110"/>
      <c r="L6" s="111"/>
      <c r="M6" s="146" t="s">
        <v>53</v>
      </c>
    </row>
    <row r="7" spans="2:13" ht="36" customHeight="1" outlineLevel="1" x14ac:dyDescent="0.25">
      <c r="B7" s="147" t="s">
        <v>7</v>
      </c>
      <c r="C7" s="147"/>
      <c r="D7" s="44"/>
      <c r="E7" s="53"/>
      <c r="F7" s="55"/>
      <c r="G7" s="52">
        <f t="shared" ref="G7:G15" si="0">SUM(D7:F7)</f>
        <v>0</v>
      </c>
      <c r="H7" s="56">
        <f>IFERROR((E7/E16)*100%,0)</f>
        <v>0</v>
      </c>
      <c r="I7" s="148" t="s">
        <v>46</v>
      </c>
      <c r="J7" s="149"/>
      <c r="K7" s="149"/>
      <c r="L7" s="150"/>
      <c r="M7" s="146"/>
    </row>
    <row r="8" spans="2:13" ht="36" customHeight="1" outlineLevel="1" x14ac:dyDescent="0.25">
      <c r="B8" s="147" t="s">
        <v>52</v>
      </c>
      <c r="C8" s="147"/>
      <c r="D8" s="45"/>
      <c r="E8" s="53"/>
      <c r="F8" s="55"/>
      <c r="G8" s="52">
        <f t="shared" si="0"/>
        <v>0</v>
      </c>
      <c r="H8" s="56">
        <f>IFERROR((E8/E16)*100%,0)</f>
        <v>0</v>
      </c>
      <c r="I8" s="151"/>
      <c r="J8" s="152"/>
      <c r="K8" s="152"/>
      <c r="L8" s="153"/>
      <c r="M8" s="146"/>
    </row>
    <row r="9" spans="2:13" ht="36" customHeight="1" x14ac:dyDescent="0.25">
      <c r="B9" s="147" t="s">
        <v>34</v>
      </c>
      <c r="C9" s="147"/>
      <c r="D9" s="45"/>
      <c r="E9" s="62"/>
      <c r="F9" s="55"/>
      <c r="G9" s="52">
        <f t="shared" si="0"/>
        <v>0</v>
      </c>
      <c r="H9" s="56">
        <f>IFERROR((E9/E16)*100%,0)</f>
        <v>0</v>
      </c>
      <c r="I9" s="151" t="s">
        <v>48</v>
      </c>
      <c r="J9" s="152"/>
      <c r="K9" s="152"/>
      <c r="L9" s="153"/>
      <c r="M9" s="146"/>
    </row>
    <row r="10" spans="2:13" ht="36" customHeight="1" x14ac:dyDescent="0.25">
      <c r="B10" s="147" t="s">
        <v>35</v>
      </c>
      <c r="C10" s="147"/>
      <c r="D10" s="45"/>
      <c r="E10" s="62"/>
      <c r="F10" s="55"/>
      <c r="G10" s="52">
        <f t="shared" si="0"/>
        <v>0</v>
      </c>
      <c r="H10" s="57">
        <f>IFERROR((E10/E16)*100%,0)</f>
        <v>0</v>
      </c>
      <c r="I10" s="159" t="s">
        <v>48</v>
      </c>
      <c r="J10" s="160"/>
      <c r="K10" s="160"/>
      <c r="L10" s="161"/>
      <c r="M10" s="146"/>
    </row>
    <row r="11" spans="2:13" ht="36" customHeight="1" x14ac:dyDescent="0.25">
      <c r="B11" s="147" t="s">
        <v>36</v>
      </c>
      <c r="C11" s="147"/>
      <c r="D11" s="45"/>
      <c r="E11" s="62"/>
      <c r="F11" s="55"/>
      <c r="G11" s="52">
        <f t="shared" si="0"/>
        <v>0</v>
      </c>
      <c r="H11" s="57">
        <f>IFERROR((E11/E16)*100%,0)</f>
        <v>0</v>
      </c>
      <c r="I11" s="151" t="s">
        <v>47</v>
      </c>
      <c r="J11" s="152"/>
      <c r="K11" s="152"/>
      <c r="L11" s="153"/>
      <c r="M11" s="146"/>
    </row>
    <row r="12" spans="2:13" ht="36" customHeight="1" x14ac:dyDescent="0.25">
      <c r="B12" s="147" t="s">
        <v>37</v>
      </c>
      <c r="C12" s="147"/>
      <c r="D12" s="45"/>
      <c r="E12" s="62"/>
      <c r="F12" s="55"/>
      <c r="G12" s="52">
        <f t="shared" si="0"/>
        <v>0</v>
      </c>
      <c r="H12" s="57">
        <f>IFERROR((E12/G16)*100%,0)</f>
        <v>0</v>
      </c>
      <c r="I12" s="151" t="s">
        <v>47</v>
      </c>
      <c r="J12" s="152"/>
      <c r="K12" s="152"/>
      <c r="L12" s="153"/>
      <c r="M12" s="146"/>
    </row>
    <row r="13" spans="2:13" ht="36" customHeight="1" x14ac:dyDescent="0.25">
      <c r="B13" s="147" t="s">
        <v>38</v>
      </c>
      <c r="C13" s="147"/>
      <c r="D13" s="45"/>
      <c r="E13" s="62"/>
      <c r="F13" s="55"/>
      <c r="G13" s="52">
        <f t="shared" si="0"/>
        <v>0</v>
      </c>
      <c r="H13" s="56">
        <f>IFERROR((E13/E16)*100%,0)</f>
        <v>0</v>
      </c>
      <c r="I13" s="151" t="s">
        <v>33</v>
      </c>
      <c r="J13" s="152"/>
      <c r="K13" s="152"/>
      <c r="L13" s="153"/>
      <c r="M13" s="146"/>
    </row>
    <row r="14" spans="2:13" ht="36" customHeight="1" x14ac:dyDescent="0.25">
      <c r="B14" s="147" t="s">
        <v>39</v>
      </c>
      <c r="C14" s="147"/>
      <c r="D14" s="45"/>
      <c r="E14" s="53"/>
      <c r="F14" s="55"/>
      <c r="G14" s="52">
        <f t="shared" si="0"/>
        <v>0</v>
      </c>
      <c r="H14" s="57">
        <f>IFERROR((E14/E16)*100%,0)</f>
        <v>0</v>
      </c>
      <c r="I14" s="156" t="s">
        <v>47</v>
      </c>
      <c r="J14" s="157"/>
      <c r="K14" s="157"/>
      <c r="L14" s="158"/>
      <c r="M14" s="146"/>
    </row>
    <row r="15" spans="2:13" ht="36" customHeight="1" x14ac:dyDescent="0.25">
      <c r="B15" s="147" t="s">
        <v>40</v>
      </c>
      <c r="C15" s="147"/>
      <c r="D15" s="45"/>
      <c r="E15" s="53"/>
      <c r="F15" s="55"/>
      <c r="G15" s="52">
        <f t="shared" si="0"/>
        <v>0</v>
      </c>
      <c r="H15" s="56">
        <f>IFERROR((E15/E16)*100%,0)</f>
        <v>0</v>
      </c>
      <c r="I15" s="103" t="s">
        <v>49</v>
      </c>
      <c r="J15" s="104"/>
      <c r="K15" s="104"/>
      <c r="L15" s="105"/>
      <c r="M15" s="146"/>
    </row>
    <row r="16" spans="2:13" ht="36" customHeight="1" x14ac:dyDescent="0.25">
      <c r="B16" s="154" t="s">
        <v>6</v>
      </c>
      <c r="C16" s="154"/>
      <c r="D16" s="79">
        <f>SUM(D9:D15,D6)</f>
        <v>0</v>
      </c>
      <c r="E16" s="71">
        <f>SUM(E9:E15,E6)</f>
        <v>0</v>
      </c>
      <c r="F16" s="80">
        <f>SUM(F9:F15,F6)</f>
        <v>0</v>
      </c>
      <c r="G16" s="71">
        <f>SUM(G9:G15,G6)</f>
        <v>0</v>
      </c>
      <c r="H16" s="72">
        <f>SUM(H9:H15,H6)</f>
        <v>0</v>
      </c>
      <c r="I16" s="120" t="s">
        <v>76</v>
      </c>
      <c r="J16" s="121"/>
      <c r="K16" s="121"/>
      <c r="L16" s="122"/>
      <c r="M16" s="146"/>
    </row>
    <row r="17" spans="2:13" ht="29.1" customHeight="1" x14ac:dyDescent="0.25">
      <c r="B17" s="155" t="s">
        <v>51</v>
      </c>
      <c r="C17" s="155"/>
      <c r="D17" s="73" t="s">
        <v>43</v>
      </c>
      <c r="E17" s="59" t="str">
        <f>IF(AND($M$1&gt;1,$M$1&lt;=30,$I$1&lt;=40),"Hasta 2.1 Millones",IF(AND($M$1&gt;=31,$M$1&lt;=60,$I$1&lt;=40),"Hasta 4.2 Millones",IF(AND($M$1&gt;=61,$M$1&lt;=150,$I$1&lt;=40),"Hasta 12 Millones",IF(AND($M$1&gt;=151,$M$1&lt;=350,$I$1&lt;=100),"Hasta 32 Millones",IF(AND($M$1&gt;=351,$I$1&lt;=100),"Sin Tope","No cumple condiciones de RSH")))))</f>
        <v>No cumple condiciones de RSH</v>
      </c>
      <c r="F17" s="73" t="s">
        <v>50</v>
      </c>
      <c r="G17" s="74"/>
      <c r="H17" s="74"/>
      <c r="I17" s="75"/>
      <c r="J17" s="75"/>
      <c r="K17" s="75"/>
      <c r="L17" s="75"/>
      <c r="M17" s="50"/>
    </row>
    <row r="18" spans="2:13" x14ac:dyDescent="0.25">
      <c r="E18" s="25"/>
    </row>
  </sheetData>
  <sheetProtection algorithmName="SHA-512" hashValue="7G0PgPddS/3Hpk/3omrXZKIDt8erRvkwAqdt4fvdO+R3XLdvO7hvGZAB4a/HvUntcBpqZD0RAAmhF7+ETqph5w==" saltValue="DQ9DLs/YTNbAwMU/ngtokQ==" spinCount="100000" sheet="1" objects="1" scenarios="1"/>
  <mergeCells count="36">
    <mergeCell ref="B17:C17"/>
    <mergeCell ref="D1:G1"/>
    <mergeCell ref="B13:C13"/>
    <mergeCell ref="I13:L13"/>
    <mergeCell ref="B14:C14"/>
    <mergeCell ref="I14:L14"/>
    <mergeCell ref="B15:C15"/>
    <mergeCell ref="I15:L15"/>
    <mergeCell ref="B10:C10"/>
    <mergeCell ref="I10:L10"/>
    <mergeCell ref="B11:C11"/>
    <mergeCell ref="I11:L11"/>
    <mergeCell ref="B12:C12"/>
    <mergeCell ref="I12:L12"/>
    <mergeCell ref="B6:C6"/>
    <mergeCell ref="I6:L6"/>
    <mergeCell ref="M6:M16"/>
    <mergeCell ref="B7:C7"/>
    <mergeCell ref="I7:L7"/>
    <mergeCell ref="B8:C8"/>
    <mergeCell ref="I8:L8"/>
    <mergeCell ref="B9:C9"/>
    <mergeCell ref="I9:L9"/>
    <mergeCell ref="B16:C16"/>
    <mergeCell ref="I16:L16"/>
    <mergeCell ref="B1:C1"/>
    <mergeCell ref="J1:L1"/>
    <mergeCell ref="B2:C2"/>
    <mergeCell ref="D2:M2"/>
    <mergeCell ref="B4:C5"/>
    <mergeCell ref="D4:D5"/>
    <mergeCell ref="E4:E5"/>
    <mergeCell ref="G4:G5"/>
    <mergeCell ref="H4:L4"/>
    <mergeCell ref="M4:M5"/>
    <mergeCell ref="I5:L5"/>
  </mergeCells>
  <conditionalFormatting sqref="H7">
    <cfRule type="cellIs" dxfId="52" priority="13" stopIfTrue="1" operator="greaterThan">
      <formula>0.1</formula>
    </cfRule>
  </conditionalFormatting>
  <conditionalFormatting sqref="H9">
    <cfRule type="cellIs" dxfId="51" priority="12" stopIfTrue="1" operator="greaterThan">
      <formula>0.2</formula>
    </cfRule>
  </conditionalFormatting>
  <conditionalFormatting sqref="H13">
    <cfRule type="cellIs" dxfId="50" priority="2" operator="greaterThan">
      <formula>0.07</formula>
    </cfRule>
    <cfRule type="cellIs" dxfId="49" priority="8" operator="lessThan">
      <formula>0.01</formula>
    </cfRule>
    <cfRule type="cellIs" dxfId="48" priority="10" operator="between">
      <formula>0.01</formula>
      <formula>0.039</formula>
    </cfRule>
    <cfRule type="cellIs" dxfId="47" priority="11" operator="between">
      <formula>0.04</formula>
      <formula>0.07</formula>
    </cfRule>
  </conditionalFormatting>
  <conditionalFormatting sqref="H15">
    <cfRule type="cellIs" dxfId="46" priority="9" stopIfTrue="1" operator="greaterThan">
      <formula>0.02</formula>
    </cfRule>
  </conditionalFormatting>
  <conditionalFormatting sqref="H8">
    <cfRule type="cellIs" dxfId="45" priority="6" operator="greaterThan">
      <formula>35%</formula>
    </cfRule>
    <cfRule type="cellIs" dxfId="44" priority="7" operator="between">
      <formula>0%</formula>
      <formula>0.35</formula>
    </cfRule>
  </conditionalFormatting>
  <conditionalFormatting sqref="E17">
    <cfRule type="expression" dxfId="43" priority="4">
      <formula>E17="No cumple condiciones de RSH"</formula>
    </cfRule>
    <cfRule type="expression" dxfId="42" priority="5">
      <formula>E17&lt;&gt;"No cumple condiciones de RSH"</formula>
    </cfRule>
  </conditionalFormatting>
  <conditionalFormatting sqref="H6">
    <cfRule type="cellIs" dxfId="41" priority="3" operator="greaterThanOrEqual">
      <formula>0.35</formula>
    </cfRule>
  </conditionalFormatting>
  <conditionalFormatting sqref="E16">
    <cfRule type="expression" dxfId="40" priority="14">
      <formula>IF(AND($M$1&gt;=100,$I$1&lt;=60),"SI","NO")</formula>
    </cfRule>
  </conditionalFormatting>
  <conditionalFormatting sqref="E7">
    <cfRule type="expression" dxfId="39" priority="1">
      <formula>AND(E7&gt;500000,E16&lt;15000000)</formula>
    </cfRule>
  </conditionalFormatting>
  <dataValidations count="6">
    <dataValidation type="custom" allowBlank="1" showInputMessage="1" showErrorMessage="1" sqref="G16">
      <formula1>IF(AND($M$1&lt;=100,$I$1&lt;=60),"Hasta 5.500.000","")</formula1>
    </dataValidation>
    <dataValidation type="whole" operator="lessThanOrEqual" allowBlank="1" showInputMessage="1" showErrorMessage="1" errorTitle="Supera el monto máximo" error="Favor revisar el tope máximo del coordinador" sqref="E7">
      <formula1>800000</formula1>
    </dataValidation>
    <dataValidation type="whole" allowBlank="1" showInputMessage="1" showErrorMessage="1" promptTitle="Remuneración Máxima" prompt="entre $500.000 a $800.000" sqref="G7">
      <formula1>501000</formula1>
      <formula2>800000</formula2>
    </dataValidation>
    <dataValidation allowBlank="1" showInputMessage="1" showErrorMessage="1" promptTitle="Organización" prompt="Ingrese el nombre de su organización, evite escribir todo el texto en mayúsculas" sqref="D2"/>
    <dataValidation type="whole" allowBlank="1" showInputMessage="1" showErrorMessage="1" errorTitle="Cantidad de Beneficios" error="Ingrese solo números" promptTitle="Cantidad de Beneficiarios" prompt="Ingrese solo números" sqref="M1">
      <formula1>1</formula1>
      <formula2>300000</formula2>
    </dataValidation>
    <dataValidation type="list" allowBlank="1" showInputMessage="1" showErrorMessage="1" promptTitle="Registro Social de Hogares (RSH)" prompt="Seleccione en que tramo se encuentra postulando" sqref="I1">
      <formula1>"10,20,30,40,50,60,70,80,90,100"</formula1>
    </dataValidation>
  </dataValidations>
  <pageMargins left="0.25" right="0.25" top="0.97100694444444446" bottom="0.75" header="0.3" footer="0.3"/>
  <pageSetup paperSize="14" scale="94" orientation="landscape" r:id="rId1"/>
  <headerFooter>
    <oddHeader xml:space="preserve">&amp;C&amp;"System Font,Negrita"&amp;10&amp;K000000
ACTIVIDADES SOCIALES DE EMERGENCIA
</oddHeader>
  </headerFooter>
  <ignoredErrors>
    <ignoredError sqref="E6" formulaRange="1"/>
    <ignoredError sqref="D6 F6" formulaRange="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M18"/>
  <sheetViews>
    <sheetView showGridLines="0" view="pageLayout" zoomScale="122" zoomScaleNormal="120" zoomScalePageLayoutView="122" workbookViewId="0">
      <selection activeCell="E7" sqref="E7"/>
    </sheetView>
  </sheetViews>
  <sheetFormatPr baseColWidth="10" defaultColWidth="11.42578125" defaultRowHeight="15" outlineLevelRow="1" x14ac:dyDescent="0.25"/>
  <cols>
    <col min="1" max="2" width="4" customWidth="1"/>
    <col min="3" max="3" width="18.28515625" style="2" customWidth="1"/>
    <col min="4" max="4" width="12" customWidth="1"/>
    <col min="5" max="5" width="19.140625" customWidth="1"/>
    <col min="6" max="6" width="12" customWidth="1"/>
    <col min="7" max="7" width="13.28515625" customWidth="1"/>
    <col min="8" max="8" width="12.7109375" customWidth="1"/>
    <col min="9" max="11" width="11.42578125" customWidth="1"/>
    <col min="12" max="12" width="14.85546875" customWidth="1"/>
    <col min="13" max="13" width="15.28515625" style="1" customWidth="1"/>
  </cols>
  <sheetData>
    <row r="1" spans="2:13" ht="17.25" customHeight="1" x14ac:dyDescent="0.25">
      <c r="B1" s="144" t="s">
        <v>82</v>
      </c>
      <c r="C1" s="144"/>
      <c r="D1" s="131"/>
      <c r="E1" s="131"/>
      <c r="F1" s="131"/>
      <c r="G1" s="131"/>
      <c r="H1" s="131"/>
      <c r="I1" s="131"/>
      <c r="J1" s="97" t="s">
        <v>80</v>
      </c>
      <c r="K1" s="98"/>
      <c r="L1" s="99"/>
      <c r="M1" s="51">
        <v>2000</v>
      </c>
    </row>
    <row r="2" spans="2:13" s="4" customFormat="1" ht="18.75" customHeight="1" x14ac:dyDescent="0.25">
      <c r="B2" s="144" t="s">
        <v>83</v>
      </c>
      <c r="C2" s="144"/>
      <c r="D2" s="115"/>
      <c r="E2" s="116"/>
      <c r="F2" s="116"/>
      <c r="G2" s="116"/>
      <c r="H2" s="116"/>
      <c r="I2" s="116"/>
      <c r="J2" s="116"/>
      <c r="K2" s="116"/>
      <c r="L2" s="116"/>
      <c r="M2" s="117"/>
    </row>
    <row r="3" spans="2:13" s="4" customFormat="1" ht="11.1" customHeight="1" x14ac:dyDescent="0.25">
      <c r="B3" s="47"/>
      <c r="C3" s="5"/>
      <c r="D3" s="47"/>
      <c r="E3" s="47"/>
      <c r="F3" s="47"/>
      <c r="G3" s="47"/>
      <c r="H3" s="47"/>
      <c r="I3" s="47"/>
      <c r="J3" s="47"/>
      <c r="K3" s="47"/>
      <c r="L3" s="48"/>
      <c r="M3" s="49"/>
    </row>
    <row r="4" spans="2:13" ht="27" customHeight="1" x14ac:dyDescent="0.25">
      <c r="B4" s="88" t="s">
        <v>0</v>
      </c>
      <c r="C4" s="88"/>
      <c r="D4" s="88" t="s">
        <v>1</v>
      </c>
      <c r="E4" s="88" t="s">
        <v>42</v>
      </c>
      <c r="F4" s="63" t="s">
        <v>2</v>
      </c>
      <c r="G4" s="88" t="s">
        <v>3</v>
      </c>
      <c r="H4" s="91" t="s">
        <v>9</v>
      </c>
      <c r="I4" s="92"/>
      <c r="J4" s="92"/>
      <c r="K4" s="92"/>
      <c r="L4" s="92"/>
      <c r="M4" s="163" t="s">
        <v>11</v>
      </c>
    </row>
    <row r="5" spans="2:13" ht="26.25" customHeight="1" x14ac:dyDescent="0.25">
      <c r="B5" s="88"/>
      <c r="C5" s="88"/>
      <c r="D5" s="88"/>
      <c r="E5" s="88"/>
      <c r="F5" s="63" t="s">
        <v>32</v>
      </c>
      <c r="G5" s="88"/>
      <c r="H5" s="23" t="s">
        <v>5</v>
      </c>
      <c r="I5" s="91" t="s">
        <v>10</v>
      </c>
      <c r="J5" s="92"/>
      <c r="K5" s="92"/>
      <c r="L5" s="119"/>
      <c r="M5" s="163"/>
    </row>
    <row r="6" spans="2:13" ht="36" customHeight="1" x14ac:dyDescent="0.25">
      <c r="B6" s="132" t="s">
        <v>66</v>
      </c>
      <c r="C6" s="132"/>
      <c r="D6" s="78">
        <f>SUM(D7:D8)</f>
        <v>0</v>
      </c>
      <c r="E6" s="52">
        <f>SUM(E7:E8)</f>
        <v>0</v>
      </c>
      <c r="F6" s="52">
        <f>SUM(F7:F8)</f>
        <v>0</v>
      </c>
      <c r="G6" s="52">
        <f>SUM(D6:F6)</f>
        <v>0</v>
      </c>
      <c r="H6" s="70">
        <f>IFERROR((E6/E16)*100%,0)</f>
        <v>0</v>
      </c>
      <c r="I6" s="109" t="s">
        <v>45</v>
      </c>
      <c r="J6" s="110"/>
      <c r="K6" s="110"/>
      <c r="L6" s="111"/>
      <c r="M6" s="123"/>
    </row>
    <row r="7" spans="2:13" ht="36" customHeight="1" outlineLevel="1" x14ac:dyDescent="0.25">
      <c r="B7" s="113" t="s">
        <v>7</v>
      </c>
      <c r="C7" s="113"/>
      <c r="D7" s="44"/>
      <c r="E7" s="53"/>
      <c r="F7" s="55"/>
      <c r="G7" s="52">
        <f t="shared" ref="G7:G15" si="0">SUM(D7:F7)</f>
        <v>0</v>
      </c>
      <c r="H7" s="76">
        <f>IFERROR((E7/E16)*100%,0)</f>
        <v>0</v>
      </c>
      <c r="I7" s="106" t="s">
        <v>46</v>
      </c>
      <c r="J7" s="107"/>
      <c r="K7" s="107"/>
      <c r="L7" s="108"/>
      <c r="M7" s="123"/>
    </row>
    <row r="8" spans="2:13" ht="36" customHeight="1" outlineLevel="1" x14ac:dyDescent="0.25">
      <c r="B8" s="113" t="s">
        <v>52</v>
      </c>
      <c r="C8" s="113"/>
      <c r="D8" s="45"/>
      <c r="E8" s="53"/>
      <c r="F8" s="55"/>
      <c r="G8" s="52">
        <f t="shared" si="0"/>
        <v>0</v>
      </c>
      <c r="H8" s="76">
        <f>IFERROR((E8/E16)*100%,0)</f>
        <v>0</v>
      </c>
      <c r="I8" s="94"/>
      <c r="J8" s="95"/>
      <c r="K8" s="95"/>
      <c r="L8" s="96"/>
      <c r="M8" s="123"/>
    </row>
    <row r="9" spans="2:13" ht="36" customHeight="1" x14ac:dyDescent="0.25">
      <c r="B9" s="113" t="s">
        <v>67</v>
      </c>
      <c r="C9" s="113"/>
      <c r="D9" s="45"/>
      <c r="E9" s="62"/>
      <c r="F9" s="55"/>
      <c r="G9" s="52">
        <f t="shared" si="0"/>
        <v>0</v>
      </c>
      <c r="H9" s="76">
        <f>IFERROR((E9/E16)*100%,0)</f>
        <v>0</v>
      </c>
      <c r="I9" s="94" t="s">
        <v>47</v>
      </c>
      <c r="J9" s="95"/>
      <c r="K9" s="95"/>
      <c r="L9" s="96"/>
      <c r="M9" s="123"/>
    </row>
    <row r="10" spans="2:13" ht="36" customHeight="1" x14ac:dyDescent="0.25">
      <c r="B10" s="113" t="s">
        <v>68</v>
      </c>
      <c r="C10" s="113"/>
      <c r="D10" s="45"/>
      <c r="E10" s="62"/>
      <c r="F10" s="55"/>
      <c r="G10" s="52">
        <f t="shared" si="0"/>
        <v>0</v>
      </c>
      <c r="H10" s="77">
        <f>IFERROR((E10/E16)*100%,0)</f>
        <v>0</v>
      </c>
      <c r="I10" s="100" t="s">
        <v>48</v>
      </c>
      <c r="J10" s="101"/>
      <c r="K10" s="101"/>
      <c r="L10" s="102"/>
      <c r="M10" s="123"/>
    </row>
    <row r="11" spans="2:13" ht="36" customHeight="1" x14ac:dyDescent="0.25">
      <c r="B11" s="113" t="s">
        <v>69</v>
      </c>
      <c r="C11" s="113"/>
      <c r="D11" s="45"/>
      <c r="E11" s="62"/>
      <c r="F11" s="55"/>
      <c r="G11" s="52">
        <f t="shared" si="0"/>
        <v>0</v>
      </c>
      <c r="H11" s="77">
        <f>IFERROR((E11/E16)*100%,0)</f>
        <v>0</v>
      </c>
      <c r="I11" s="94" t="s">
        <v>47</v>
      </c>
      <c r="J11" s="95"/>
      <c r="K11" s="95"/>
      <c r="L11" s="96"/>
      <c r="M11" s="123"/>
    </row>
    <row r="12" spans="2:13" ht="36" customHeight="1" x14ac:dyDescent="0.25">
      <c r="B12" s="113" t="s">
        <v>70</v>
      </c>
      <c r="C12" s="113"/>
      <c r="D12" s="45"/>
      <c r="E12" s="62"/>
      <c r="F12" s="55"/>
      <c r="G12" s="52">
        <f t="shared" si="0"/>
        <v>0</v>
      </c>
      <c r="H12" s="77">
        <f>IFERROR((E12/G16)*100%,0)</f>
        <v>0</v>
      </c>
      <c r="I12" s="94" t="s">
        <v>47</v>
      </c>
      <c r="J12" s="95"/>
      <c r="K12" s="95"/>
      <c r="L12" s="96"/>
      <c r="M12" s="123"/>
    </row>
    <row r="13" spans="2:13" ht="36" customHeight="1" x14ac:dyDescent="0.25">
      <c r="B13" s="113" t="s">
        <v>71</v>
      </c>
      <c r="C13" s="113"/>
      <c r="D13" s="45"/>
      <c r="E13" s="62"/>
      <c r="F13" s="55"/>
      <c r="G13" s="52">
        <f t="shared" si="0"/>
        <v>0</v>
      </c>
      <c r="H13" s="76">
        <f>IFERROR((E13/E16)*100%,0)</f>
        <v>0</v>
      </c>
      <c r="I13" s="94" t="s">
        <v>33</v>
      </c>
      <c r="J13" s="95"/>
      <c r="K13" s="95"/>
      <c r="L13" s="96"/>
      <c r="M13" s="123"/>
    </row>
    <row r="14" spans="2:13" ht="36" customHeight="1" x14ac:dyDescent="0.25">
      <c r="B14" s="113" t="s">
        <v>72</v>
      </c>
      <c r="C14" s="113"/>
      <c r="D14" s="45"/>
      <c r="E14" s="53"/>
      <c r="F14" s="55"/>
      <c r="G14" s="52">
        <f t="shared" si="0"/>
        <v>0</v>
      </c>
      <c r="H14" s="77">
        <f>IFERROR((E14/E16)*100%,0)</f>
        <v>0</v>
      </c>
      <c r="I14" s="124" t="s">
        <v>47</v>
      </c>
      <c r="J14" s="125"/>
      <c r="K14" s="125"/>
      <c r="L14" s="126"/>
      <c r="M14" s="123"/>
    </row>
    <row r="15" spans="2:13" ht="36" customHeight="1" x14ac:dyDescent="0.25">
      <c r="B15" s="113" t="s">
        <v>73</v>
      </c>
      <c r="C15" s="113"/>
      <c r="D15" s="45"/>
      <c r="E15" s="53"/>
      <c r="F15" s="55"/>
      <c r="G15" s="52">
        <f t="shared" si="0"/>
        <v>0</v>
      </c>
      <c r="H15" s="76">
        <f>IFERROR((E15/E16)*100%,0)</f>
        <v>0</v>
      </c>
      <c r="I15" s="109" t="s">
        <v>49</v>
      </c>
      <c r="J15" s="110"/>
      <c r="K15" s="110"/>
      <c r="L15" s="111"/>
      <c r="M15" s="123"/>
    </row>
    <row r="16" spans="2:13" ht="36" customHeight="1" x14ac:dyDescent="0.25">
      <c r="B16" s="118" t="s">
        <v>6</v>
      </c>
      <c r="C16" s="118"/>
      <c r="D16" s="79">
        <f>SUM(D9:D15,D6)</f>
        <v>0</v>
      </c>
      <c r="E16" s="71">
        <f>SUM(E9:E15,E6)</f>
        <v>0</v>
      </c>
      <c r="F16" s="80">
        <f>SUM(F9:F15,F6)</f>
        <v>0</v>
      </c>
      <c r="G16" s="71">
        <f>SUM(G9:G15,G6)</f>
        <v>0</v>
      </c>
      <c r="H16" s="72">
        <f>SUM(H9:H15,H6)</f>
        <v>0</v>
      </c>
      <c r="I16" s="120" t="s">
        <v>75</v>
      </c>
      <c r="J16" s="121"/>
      <c r="K16" s="121"/>
      <c r="L16" s="122"/>
      <c r="M16" s="123"/>
    </row>
    <row r="17" spans="2:13" ht="29.1" customHeight="1" x14ac:dyDescent="0.25">
      <c r="B17" s="164" t="s">
        <v>51</v>
      </c>
      <c r="C17" s="164"/>
      <c r="D17" s="73" t="s">
        <v>43</v>
      </c>
      <c r="E17" s="59" t="str">
        <f>IF(AND($M$1&gt;1,$M$1&lt;100),"Hasta 9 Millones",IF(AND($M$1&gt;=100,$M$1&lt;=200),"Hasta 18 Millones",IF(AND($M$1&gt;200,$M$1&lt;=500),"Hasta 25 Millones",IF(AND($M$1&gt;500,$M$1&lt;=700),"Hasta 30 Millones",IF(AND($M$1&gt;700,$M$1&lt;=1000),"Hasta 40 Millones",IF(AND($M$1&gt;1000),"Sin Tope"," "))))))</f>
        <v>Sin Tope</v>
      </c>
      <c r="F17" s="73" t="s">
        <v>50</v>
      </c>
      <c r="G17" s="74"/>
      <c r="H17" s="74"/>
      <c r="I17" s="75"/>
      <c r="J17" s="75"/>
      <c r="K17" s="75"/>
      <c r="L17" s="75"/>
      <c r="M17" s="50"/>
    </row>
    <row r="18" spans="2:13" x14ac:dyDescent="0.25">
      <c r="E18" s="25"/>
    </row>
  </sheetData>
  <sheetProtection algorithmName="SHA-512" hashValue="tFkQnBYEo6lJuBEzJ4kcHWCNvBKzrXtGusaPMOwISsuZaVVA+zDnINjLOosuADmKm5NCgMw8nADbi2opcmn6pQ==" saltValue="A2leIWCzB7EHz0kXo7iBRQ==" spinCount="100000" sheet="1" objects="1" scenarios="1"/>
  <mergeCells count="36">
    <mergeCell ref="B17:C17"/>
    <mergeCell ref="D1:I1"/>
    <mergeCell ref="B13:C13"/>
    <mergeCell ref="I13:L13"/>
    <mergeCell ref="B14:C14"/>
    <mergeCell ref="I14:L14"/>
    <mergeCell ref="B15:C15"/>
    <mergeCell ref="I15:L15"/>
    <mergeCell ref="B10:C10"/>
    <mergeCell ref="I10:L10"/>
    <mergeCell ref="B11:C11"/>
    <mergeCell ref="I11:L11"/>
    <mergeCell ref="B12:C12"/>
    <mergeCell ref="I12:L12"/>
    <mergeCell ref="B6:C6"/>
    <mergeCell ref="I6:L6"/>
    <mergeCell ref="M6:M16"/>
    <mergeCell ref="B7:C7"/>
    <mergeCell ref="I7:L7"/>
    <mergeCell ref="B8:C8"/>
    <mergeCell ref="I8:L8"/>
    <mergeCell ref="B9:C9"/>
    <mergeCell ref="I9:L9"/>
    <mergeCell ref="B16:C16"/>
    <mergeCell ref="I16:L16"/>
    <mergeCell ref="B1:C1"/>
    <mergeCell ref="J1:L1"/>
    <mergeCell ref="B2:C2"/>
    <mergeCell ref="D2:M2"/>
    <mergeCell ref="B4:C5"/>
    <mergeCell ref="D4:D5"/>
    <mergeCell ref="E4:E5"/>
    <mergeCell ref="G4:G5"/>
    <mergeCell ref="H4:L4"/>
    <mergeCell ref="M4:M5"/>
    <mergeCell ref="I5:L5"/>
  </mergeCells>
  <conditionalFormatting sqref="H7">
    <cfRule type="cellIs" dxfId="38" priority="13" stopIfTrue="1" operator="greaterThan">
      <formula>0.1</formula>
    </cfRule>
  </conditionalFormatting>
  <conditionalFormatting sqref="H9">
    <cfRule type="cellIs" dxfId="37" priority="12" stopIfTrue="1" operator="greaterThan">
      <formula>0.2</formula>
    </cfRule>
  </conditionalFormatting>
  <conditionalFormatting sqref="H13">
    <cfRule type="cellIs" dxfId="36" priority="2" operator="greaterThan">
      <formula>0.07</formula>
    </cfRule>
    <cfRule type="cellIs" dxfId="35" priority="8" operator="lessThan">
      <formula>0.01</formula>
    </cfRule>
    <cfRule type="cellIs" dxfId="34" priority="10" operator="between">
      <formula>0.01</formula>
      <formula>0.039</formula>
    </cfRule>
    <cfRule type="cellIs" dxfId="33" priority="11" operator="between">
      <formula>0.04</formula>
      <formula>0.07</formula>
    </cfRule>
  </conditionalFormatting>
  <conditionalFormatting sqref="H15">
    <cfRule type="cellIs" dxfId="32" priority="9" stopIfTrue="1" operator="greaterThan">
      <formula>0.02</formula>
    </cfRule>
  </conditionalFormatting>
  <conditionalFormatting sqref="H8">
    <cfRule type="cellIs" dxfId="31" priority="6" operator="greaterThan">
      <formula>35%</formula>
    </cfRule>
    <cfRule type="cellIs" dxfId="30" priority="7" operator="between">
      <formula>0%</formula>
      <formula>0.35</formula>
    </cfRule>
  </conditionalFormatting>
  <conditionalFormatting sqref="E17">
    <cfRule type="expression" dxfId="29" priority="4">
      <formula>E17="No cumple condiciones de RSH"</formula>
    </cfRule>
    <cfRule type="expression" dxfId="28" priority="5">
      <formula>E17&lt;&gt;"No cumple condiciones de RSH"</formula>
    </cfRule>
  </conditionalFormatting>
  <conditionalFormatting sqref="H6">
    <cfRule type="cellIs" dxfId="27" priority="3" operator="greaterThanOrEqual">
      <formula>0.35</formula>
    </cfRule>
  </conditionalFormatting>
  <conditionalFormatting sqref="E16">
    <cfRule type="expression" dxfId="26" priority="14">
      <formula>IF(AND($M$1&gt;=100,$I$1&lt;=60),"SI","NO")</formula>
    </cfRule>
  </conditionalFormatting>
  <conditionalFormatting sqref="E7">
    <cfRule type="expression" dxfId="25" priority="1">
      <formula>AND(E7&gt;500000,E16&lt;15000000)</formula>
    </cfRule>
  </conditionalFormatting>
  <dataValidations count="5">
    <dataValidation type="custom" allowBlank="1" showInputMessage="1" showErrorMessage="1" sqref="G16">
      <formula1>IF(AND($M$1&lt;=100,$I$1&lt;=60),"Hasta 5.500.000","")</formula1>
    </dataValidation>
    <dataValidation type="whole" operator="lessThanOrEqual" allowBlank="1" showInputMessage="1" showErrorMessage="1" errorTitle="Supera el monto máximo" error="Favor revisar el tope máximo del coordinador" sqref="E7">
      <formula1>800000</formula1>
    </dataValidation>
    <dataValidation type="whole" allowBlank="1" showInputMessage="1" showErrorMessage="1" promptTitle="Remuneración Máxima" prompt="entre $500.000 a $800.000" sqref="G7">
      <formula1>501000</formula1>
      <formula2>800000</formula2>
    </dataValidation>
    <dataValidation allowBlank="1" showInputMessage="1" showErrorMessage="1" promptTitle="Organización" prompt="Ingrese el nombre de su organización, evite escribir todo el texto en mayúsculas" sqref="D2"/>
    <dataValidation type="whole" allowBlank="1" showInputMessage="1" showErrorMessage="1" errorTitle="Cantidad de Beneficios" error="Ingrese solo números" promptTitle="Cantidad de Beneficiarios" prompt="Ingrese solo números" sqref="M1">
      <formula1>1</formula1>
      <formula2>300000</formula2>
    </dataValidation>
  </dataValidations>
  <pageMargins left="0.25" right="0.25" top="0.97100694444444446" bottom="0.75" header="0.3" footer="0.3"/>
  <pageSetup paperSize="14" scale="94" orientation="landscape" r:id="rId1"/>
  <headerFooter>
    <oddHeader>&amp;C&amp;"System Font,Negrita"&amp;10&amp;K000000
ACTIVIDADES CULTURALES Y DEPORTIVAS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Y17"/>
  <sheetViews>
    <sheetView showGridLines="0" tabSelected="1" view="pageLayout" topLeftCell="A4" zoomScale="122" zoomScaleNormal="120" zoomScalePageLayoutView="122" workbookViewId="0">
      <selection activeCell="E9" sqref="E9"/>
    </sheetView>
  </sheetViews>
  <sheetFormatPr baseColWidth="10" defaultColWidth="11.42578125" defaultRowHeight="15" outlineLevelRow="1" x14ac:dyDescent="0.25"/>
  <cols>
    <col min="1" max="2" width="4" customWidth="1"/>
    <col min="3" max="3" width="18.5703125" style="2" customWidth="1"/>
    <col min="4" max="4" width="12" customWidth="1"/>
    <col min="5" max="5" width="19.140625" customWidth="1"/>
    <col min="6" max="6" width="12" customWidth="1"/>
    <col min="7" max="7" width="16.7109375" customWidth="1"/>
    <col min="8" max="8" width="12.7109375" customWidth="1"/>
    <col min="9" max="9" width="8.85546875" customWidth="1"/>
    <col min="10" max="10" width="7.28515625" customWidth="1"/>
    <col min="11" max="11" width="2.85546875" customWidth="1"/>
    <col min="12" max="12" width="6.7109375" customWidth="1"/>
    <col min="13" max="13" width="15.28515625" style="1" customWidth="1"/>
    <col min="14" max="14" width="7.7109375" customWidth="1"/>
    <col min="15" max="15" width="5.28515625" customWidth="1"/>
    <col min="16" max="16" width="18.7109375" customWidth="1"/>
    <col min="18" max="18" width="24.140625" customWidth="1"/>
    <col min="20" max="20" width="12.42578125" customWidth="1"/>
    <col min="21" max="21" width="14.85546875" customWidth="1"/>
    <col min="22" max="22" width="9.28515625" customWidth="1"/>
    <col min="24" max="24" width="15" customWidth="1"/>
  </cols>
  <sheetData>
    <row r="1" spans="2:25" ht="17.25" customHeight="1" x14ac:dyDescent="0.25">
      <c r="B1" s="144" t="s">
        <v>82</v>
      </c>
      <c r="C1" s="144"/>
      <c r="D1" s="165"/>
      <c r="E1" s="166"/>
      <c r="F1" s="166"/>
      <c r="G1" s="166"/>
      <c r="H1" s="166"/>
      <c r="I1" s="166"/>
      <c r="J1" s="166"/>
      <c r="K1" s="166"/>
      <c r="L1" s="166"/>
      <c r="M1" s="167"/>
    </row>
    <row r="2" spans="2:25" s="4" customFormat="1" ht="18.75" customHeight="1" x14ac:dyDescent="0.25">
      <c r="B2" s="144" t="s">
        <v>83</v>
      </c>
      <c r="C2" s="144"/>
      <c r="D2" s="115"/>
      <c r="E2" s="116"/>
      <c r="F2" s="116"/>
      <c r="G2" s="116"/>
      <c r="H2" s="116"/>
      <c r="I2" s="116"/>
      <c r="J2" s="116"/>
      <c r="K2" s="116"/>
      <c r="L2" s="116"/>
      <c r="M2" s="117"/>
      <c r="N2"/>
    </row>
    <row r="3" spans="2:25" s="4" customFormat="1" ht="11.1" customHeight="1" x14ac:dyDescent="0.25">
      <c r="B3" s="47"/>
      <c r="C3" s="5"/>
      <c r="D3" s="47"/>
      <c r="E3" s="47"/>
      <c r="F3" s="47"/>
      <c r="G3" s="47"/>
      <c r="H3" s="47"/>
      <c r="I3" s="47"/>
      <c r="J3" s="47"/>
      <c r="K3" s="47"/>
      <c r="L3" s="48"/>
      <c r="M3" s="49"/>
      <c r="N3"/>
    </row>
    <row r="4" spans="2:25" ht="27" customHeight="1" x14ac:dyDescent="0.25">
      <c r="B4" s="88" t="s">
        <v>0</v>
      </c>
      <c r="C4" s="88"/>
      <c r="D4" s="88" t="s">
        <v>1</v>
      </c>
      <c r="E4" s="88" t="s">
        <v>42</v>
      </c>
      <c r="F4" s="63" t="s">
        <v>2</v>
      </c>
      <c r="G4" s="88" t="s">
        <v>3</v>
      </c>
      <c r="H4" s="91" t="s">
        <v>9</v>
      </c>
      <c r="I4" s="92"/>
      <c r="J4" s="92"/>
      <c r="K4" s="92"/>
      <c r="L4" s="92"/>
      <c r="M4" s="93" t="s">
        <v>11</v>
      </c>
      <c r="R4" s="175" t="s">
        <v>65</v>
      </c>
      <c r="S4" s="175"/>
      <c r="T4" s="175" t="s">
        <v>57</v>
      </c>
      <c r="U4" s="175"/>
      <c r="V4" s="175"/>
      <c r="W4" s="168" t="s">
        <v>62</v>
      </c>
      <c r="X4" s="169"/>
      <c r="Y4" s="170"/>
    </row>
    <row r="5" spans="2:25" ht="26.25" customHeight="1" x14ac:dyDescent="0.25">
      <c r="B5" s="88"/>
      <c r="C5" s="88"/>
      <c r="D5" s="88"/>
      <c r="E5" s="88"/>
      <c r="F5" s="63" t="s">
        <v>32</v>
      </c>
      <c r="G5" s="88"/>
      <c r="H5" s="23" t="s">
        <v>5</v>
      </c>
      <c r="I5" s="91" t="s">
        <v>10</v>
      </c>
      <c r="J5" s="92"/>
      <c r="K5" s="92"/>
      <c r="L5" s="119"/>
      <c r="M5" s="93"/>
      <c r="O5" s="65" t="s">
        <v>55</v>
      </c>
      <c r="P5" s="65" t="s">
        <v>64</v>
      </c>
      <c r="Q5" s="65" t="s">
        <v>56</v>
      </c>
      <c r="R5" s="65" t="s">
        <v>61</v>
      </c>
      <c r="S5" s="65" t="s">
        <v>60</v>
      </c>
      <c r="T5" s="65" t="s">
        <v>63</v>
      </c>
      <c r="U5" s="65" t="s">
        <v>58</v>
      </c>
      <c r="V5" s="65" t="s">
        <v>59</v>
      </c>
      <c r="W5" s="65" t="s">
        <v>63</v>
      </c>
      <c r="X5" s="65" t="s">
        <v>58</v>
      </c>
      <c r="Y5" s="65" t="s">
        <v>59</v>
      </c>
    </row>
    <row r="6" spans="2:25" ht="36" customHeight="1" x14ac:dyDescent="0.25">
      <c r="B6" s="113" t="s">
        <v>66</v>
      </c>
      <c r="C6" s="113"/>
      <c r="D6" s="43">
        <f>SUM(D7:D8)</f>
        <v>0</v>
      </c>
      <c r="E6" s="52">
        <f>SUM(E7:E8)</f>
        <v>0</v>
      </c>
      <c r="F6" s="58">
        <f>SUM(F7:F8)</f>
        <v>0</v>
      </c>
      <c r="G6" s="52">
        <f>SUM(D6:F6)</f>
        <v>0</v>
      </c>
      <c r="H6" s="54">
        <f>IFERROR((E6/E16)*100%,0)</f>
        <v>0</v>
      </c>
      <c r="I6" s="103" t="s">
        <v>45</v>
      </c>
      <c r="J6" s="104"/>
      <c r="K6" s="104"/>
      <c r="L6" s="105"/>
      <c r="M6" s="123"/>
      <c r="O6" s="83"/>
      <c r="P6" s="84"/>
      <c r="Q6" s="83"/>
      <c r="R6" s="83"/>
      <c r="S6" s="82"/>
      <c r="T6" s="82"/>
      <c r="U6" s="83"/>
      <c r="V6" s="64">
        <f>T6*U6</f>
        <v>0</v>
      </c>
      <c r="W6" s="82"/>
      <c r="X6" s="83"/>
      <c r="Y6" s="64">
        <f>W6*X6</f>
        <v>0</v>
      </c>
    </row>
    <row r="7" spans="2:25" ht="36" customHeight="1" outlineLevel="1" x14ac:dyDescent="0.25">
      <c r="B7" s="113" t="s">
        <v>7</v>
      </c>
      <c r="C7" s="113"/>
      <c r="D7" s="44"/>
      <c r="E7" s="53"/>
      <c r="F7" s="55"/>
      <c r="G7" s="52">
        <f t="shared" ref="G7:G15" si="0">SUM(D7:F7)</f>
        <v>0</v>
      </c>
      <c r="H7" s="56">
        <f>IFERROR((E7/E16)*100%,0)</f>
        <v>0</v>
      </c>
      <c r="I7" s="148" t="s">
        <v>46</v>
      </c>
      <c r="J7" s="149"/>
      <c r="K7" s="149"/>
      <c r="L7" s="150"/>
      <c r="M7" s="123"/>
      <c r="O7" s="83"/>
      <c r="P7" s="84"/>
      <c r="Q7" s="83"/>
      <c r="R7" s="83"/>
      <c r="S7" s="82"/>
      <c r="T7" s="82"/>
      <c r="U7" s="83"/>
      <c r="V7" s="64">
        <f t="shared" ref="V7:V14" si="1">T7*U7</f>
        <v>0</v>
      </c>
      <c r="W7" s="82"/>
      <c r="X7" s="83"/>
      <c r="Y7" s="64">
        <f t="shared" ref="Y7:Y14" si="2">W7*X7</f>
        <v>0</v>
      </c>
    </row>
    <row r="8" spans="2:25" ht="36" customHeight="1" outlineLevel="1" x14ac:dyDescent="0.25">
      <c r="B8" s="113" t="s">
        <v>52</v>
      </c>
      <c r="C8" s="113"/>
      <c r="D8" s="45"/>
      <c r="E8" s="53"/>
      <c r="F8" s="55"/>
      <c r="G8" s="52">
        <f t="shared" si="0"/>
        <v>0</v>
      </c>
      <c r="H8" s="56">
        <f>IFERROR((E8/E16)*100%,0)</f>
        <v>0</v>
      </c>
      <c r="I8" s="151"/>
      <c r="J8" s="152"/>
      <c r="K8" s="152"/>
      <c r="L8" s="153"/>
      <c r="M8" s="123"/>
      <c r="O8" s="83"/>
      <c r="P8" s="84"/>
      <c r="Q8" s="83"/>
      <c r="R8" s="83"/>
      <c r="S8" s="82"/>
      <c r="T8" s="82"/>
      <c r="U8" s="83"/>
      <c r="V8" s="64">
        <f t="shared" si="1"/>
        <v>0</v>
      </c>
      <c r="W8" s="82"/>
      <c r="X8" s="83"/>
      <c r="Y8" s="64">
        <f t="shared" si="2"/>
        <v>0</v>
      </c>
    </row>
    <row r="9" spans="2:25" ht="36" customHeight="1" x14ac:dyDescent="0.25">
      <c r="B9" s="113" t="s">
        <v>67</v>
      </c>
      <c r="C9" s="113"/>
      <c r="D9" s="45"/>
      <c r="E9" s="62"/>
      <c r="F9" s="55"/>
      <c r="G9" s="52">
        <f t="shared" si="0"/>
        <v>0</v>
      </c>
      <c r="H9" s="56">
        <f>IFERROR((E9/E16)*100%,0)</f>
        <v>0</v>
      </c>
      <c r="I9" s="151" t="s">
        <v>47</v>
      </c>
      <c r="J9" s="152"/>
      <c r="K9" s="152"/>
      <c r="L9" s="153"/>
      <c r="M9" s="123"/>
      <c r="O9" s="83"/>
      <c r="P9" s="84"/>
      <c r="Q9" s="83"/>
      <c r="R9" s="83"/>
      <c r="S9" s="82"/>
      <c r="T9" s="82"/>
      <c r="U9" s="83"/>
      <c r="V9" s="64">
        <f t="shared" si="1"/>
        <v>0</v>
      </c>
      <c r="W9" s="82"/>
      <c r="X9" s="83"/>
      <c r="Y9" s="64">
        <f t="shared" si="2"/>
        <v>0</v>
      </c>
    </row>
    <row r="10" spans="2:25" ht="36" customHeight="1" x14ac:dyDescent="0.25">
      <c r="B10" s="113" t="s">
        <v>68</v>
      </c>
      <c r="C10" s="113"/>
      <c r="D10" s="45"/>
      <c r="E10" s="62"/>
      <c r="F10" s="55"/>
      <c r="G10" s="52">
        <f t="shared" si="0"/>
        <v>0</v>
      </c>
      <c r="H10" s="57">
        <f>IFERROR((E10/E16)*100%,0)</f>
        <v>0</v>
      </c>
      <c r="I10" s="159" t="s">
        <v>48</v>
      </c>
      <c r="J10" s="160"/>
      <c r="K10" s="160"/>
      <c r="L10" s="161"/>
      <c r="M10" s="123"/>
      <c r="O10" s="83"/>
      <c r="P10" s="84"/>
      <c r="Q10" s="83"/>
      <c r="R10" s="83"/>
      <c r="S10" s="82"/>
      <c r="T10" s="82"/>
      <c r="U10" s="83"/>
      <c r="V10" s="64">
        <f t="shared" si="1"/>
        <v>0</v>
      </c>
      <c r="W10" s="82"/>
      <c r="X10" s="83"/>
      <c r="Y10" s="64">
        <f t="shared" si="2"/>
        <v>0</v>
      </c>
    </row>
    <row r="11" spans="2:25" ht="36" customHeight="1" x14ac:dyDescent="0.25">
      <c r="B11" s="113" t="s">
        <v>69</v>
      </c>
      <c r="C11" s="113"/>
      <c r="D11" s="45"/>
      <c r="E11" s="62"/>
      <c r="F11" s="55"/>
      <c r="G11" s="52">
        <f t="shared" si="0"/>
        <v>0</v>
      </c>
      <c r="H11" s="57">
        <f>IFERROR((E11/E16)*100%,0)</f>
        <v>0</v>
      </c>
      <c r="I11" s="151" t="s">
        <v>47</v>
      </c>
      <c r="J11" s="152"/>
      <c r="K11" s="152"/>
      <c r="L11" s="153"/>
      <c r="M11" s="123"/>
      <c r="O11" s="83"/>
      <c r="P11" s="84"/>
      <c r="Q11" s="83"/>
      <c r="R11" s="83"/>
      <c r="S11" s="82"/>
      <c r="T11" s="82"/>
      <c r="U11" s="83"/>
      <c r="V11" s="64">
        <f t="shared" si="1"/>
        <v>0</v>
      </c>
      <c r="W11" s="82"/>
      <c r="X11" s="83"/>
      <c r="Y11" s="64">
        <f t="shared" si="2"/>
        <v>0</v>
      </c>
    </row>
    <row r="12" spans="2:25" ht="36" customHeight="1" x14ac:dyDescent="0.25">
      <c r="B12" s="113" t="s">
        <v>70</v>
      </c>
      <c r="C12" s="113"/>
      <c r="D12" s="45"/>
      <c r="E12" s="62"/>
      <c r="F12" s="55"/>
      <c r="G12" s="52">
        <f t="shared" si="0"/>
        <v>0</v>
      </c>
      <c r="H12" s="57">
        <f>IFERROR((E12/G16)*100%,0)</f>
        <v>0</v>
      </c>
      <c r="I12" s="151" t="s">
        <v>43</v>
      </c>
      <c r="J12" s="152"/>
      <c r="K12" s="152"/>
      <c r="L12" s="153"/>
      <c r="M12" s="123"/>
      <c r="O12" s="83"/>
      <c r="P12" s="84"/>
      <c r="Q12" s="83"/>
      <c r="R12" s="83"/>
      <c r="S12" s="82"/>
      <c r="T12" s="82"/>
      <c r="U12" s="83"/>
      <c r="V12" s="64">
        <f t="shared" si="1"/>
        <v>0</v>
      </c>
      <c r="W12" s="82"/>
      <c r="X12" s="83"/>
      <c r="Y12" s="64">
        <f t="shared" si="2"/>
        <v>0</v>
      </c>
    </row>
    <row r="13" spans="2:25" ht="36" customHeight="1" x14ac:dyDescent="0.25">
      <c r="B13" s="113" t="s">
        <v>71</v>
      </c>
      <c r="C13" s="113"/>
      <c r="D13" s="45"/>
      <c r="E13" s="62"/>
      <c r="F13" s="55"/>
      <c r="G13" s="52">
        <f t="shared" si="0"/>
        <v>0</v>
      </c>
      <c r="H13" s="56">
        <f>IFERROR((E13/E16)*100%,0)</f>
        <v>0</v>
      </c>
      <c r="I13" s="151" t="s">
        <v>33</v>
      </c>
      <c r="J13" s="152"/>
      <c r="K13" s="152"/>
      <c r="L13" s="153"/>
      <c r="M13" s="123"/>
      <c r="O13" s="83"/>
      <c r="P13" s="84"/>
      <c r="Q13" s="83"/>
      <c r="R13" s="83"/>
      <c r="S13" s="82"/>
      <c r="T13" s="82"/>
      <c r="U13" s="83"/>
      <c r="V13" s="64">
        <f t="shared" si="1"/>
        <v>0</v>
      </c>
      <c r="W13" s="82"/>
      <c r="X13" s="83"/>
      <c r="Y13" s="64">
        <f t="shared" si="2"/>
        <v>0</v>
      </c>
    </row>
    <row r="14" spans="2:25" ht="36" customHeight="1" x14ac:dyDescent="0.25">
      <c r="B14" s="113" t="s">
        <v>72</v>
      </c>
      <c r="C14" s="113"/>
      <c r="D14" s="45"/>
      <c r="E14" s="53"/>
      <c r="F14" s="55"/>
      <c r="G14" s="52">
        <f t="shared" si="0"/>
        <v>0</v>
      </c>
      <c r="H14" s="57">
        <f>IFERROR((E14/E16)*100%,0)</f>
        <v>0</v>
      </c>
      <c r="I14" s="156" t="s">
        <v>43</v>
      </c>
      <c r="J14" s="157"/>
      <c r="K14" s="157"/>
      <c r="L14" s="158"/>
      <c r="M14" s="123"/>
      <c r="O14" s="83"/>
      <c r="P14" s="84"/>
      <c r="Q14" s="83"/>
      <c r="R14" s="83"/>
      <c r="S14" s="82"/>
      <c r="T14" s="82"/>
      <c r="U14" s="83"/>
      <c r="V14" s="64">
        <f t="shared" si="1"/>
        <v>0</v>
      </c>
      <c r="W14" s="82"/>
      <c r="X14" s="83"/>
      <c r="Y14" s="64">
        <f t="shared" si="2"/>
        <v>0</v>
      </c>
    </row>
    <row r="15" spans="2:25" ht="36" customHeight="1" x14ac:dyDescent="0.25">
      <c r="B15" s="113" t="s">
        <v>73</v>
      </c>
      <c r="C15" s="113"/>
      <c r="D15" s="45"/>
      <c r="E15" s="53"/>
      <c r="F15" s="55"/>
      <c r="G15" s="52">
        <f t="shared" si="0"/>
        <v>0</v>
      </c>
      <c r="H15" s="56">
        <f>IFERROR((E15/E16)*100%,0)</f>
        <v>0</v>
      </c>
      <c r="I15" s="103" t="s">
        <v>49</v>
      </c>
      <c r="J15" s="104"/>
      <c r="K15" s="104"/>
      <c r="L15" s="105"/>
      <c r="M15" s="123"/>
      <c r="O15" s="4"/>
    </row>
    <row r="16" spans="2:25" ht="36" customHeight="1" x14ac:dyDescent="0.25">
      <c r="B16" s="138" t="s">
        <v>6</v>
      </c>
      <c r="C16" s="138"/>
      <c r="D16" s="60">
        <f>SUM(D9:D15,D6)</f>
        <v>0</v>
      </c>
      <c r="E16" s="71">
        <f>SUM(E9:E15,E6)</f>
        <v>0</v>
      </c>
      <c r="F16" s="61">
        <f>SUM(F9:F15,F6)</f>
        <v>0</v>
      </c>
      <c r="G16" s="71">
        <f>SUM(G9:G15,G6)</f>
        <v>0</v>
      </c>
      <c r="H16" s="72">
        <f>SUM(H9:H15,H6)</f>
        <v>0</v>
      </c>
      <c r="I16" s="120" t="s">
        <v>54</v>
      </c>
      <c r="J16" s="121"/>
      <c r="K16" s="121"/>
      <c r="L16" s="122"/>
      <c r="M16" s="123"/>
      <c r="O16" s="171" t="s">
        <v>59</v>
      </c>
      <c r="P16" s="172"/>
      <c r="Q16" s="172"/>
      <c r="R16" s="173">
        <f>SUM(S6:S9)</f>
        <v>0</v>
      </c>
      <c r="S16" s="174"/>
      <c r="T16" s="173">
        <f>SUM(V6:V9)</f>
        <v>0</v>
      </c>
      <c r="U16" s="174"/>
      <c r="V16" s="174"/>
      <c r="W16" s="173">
        <f>SUM(Y6:Y9)</f>
        <v>0</v>
      </c>
      <c r="X16" s="174"/>
      <c r="Y16" s="174"/>
    </row>
    <row r="17" spans="5:5" x14ac:dyDescent="0.25">
      <c r="E17" s="25"/>
    </row>
  </sheetData>
  <sheetProtection algorithmName="SHA-512" hashValue="LrXszkk1Nf5pYIWVMW79HQxf692hs4Rp57jJ+4vDhn96F9D/+wAnw53gwB6F/V77rdprBxgNjqboYas8OYVdOg==" saltValue="4M6ZJkJmMWEkHmkQ4V+2ag==" spinCount="100000" sheet="1" objects="1" scenarios="1"/>
  <mergeCells count="41">
    <mergeCell ref="B6:C6"/>
    <mergeCell ref="I6:L6"/>
    <mergeCell ref="I9:L9"/>
    <mergeCell ref="B10:C10"/>
    <mergeCell ref="I10:L10"/>
    <mergeCell ref="B11:C11"/>
    <mergeCell ref="I11:L11"/>
    <mergeCell ref="W4:Y4"/>
    <mergeCell ref="O16:Q16"/>
    <mergeCell ref="R16:S16"/>
    <mergeCell ref="T16:V16"/>
    <mergeCell ref="W16:Y16"/>
    <mergeCell ref="R4:S4"/>
    <mergeCell ref="T4:V4"/>
    <mergeCell ref="M6:M16"/>
    <mergeCell ref="B7:C7"/>
    <mergeCell ref="I7:L7"/>
    <mergeCell ref="B8:C8"/>
    <mergeCell ref="I8:L8"/>
    <mergeCell ref="B9:C9"/>
    <mergeCell ref="B16:C16"/>
    <mergeCell ref="I16:L16"/>
    <mergeCell ref="B15:C15"/>
    <mergeCell ref="I15:L15"/>
    <mergeCell ref="B13:C13"/>
    <mergeCell ref="I13:L13"/>
    <mergeCell ref="B14:C14"/>
    <mergeCell ref="I14:L14"/>
    <mergeCell ref="B12:C12"/>
    <mergeCell ref="I12:L12"/>
    <mergeCell ref="B1:C1"/>
    <mergeCell ref="B2:C2"/>
    <mergeCell ref="D2:M2"/>
    <mergeCell ref="B4:C5"/>
    <mergeCell ref="D4:D5"/>
    <mergeCell ref="E4:E5"/>
    <mergeCell ref="G4:G5"/>
    <mergeCell ref="H4:L4"/>
    <mergeCell ref="D1:M1"/>
    <mergeCell ref="M4:M5"/>
    <mergeCell ref="I5:L5"/>
  </mergeCells>
  <phoneticPr fontId="28" type="noConversion"/>
  <conditionalFormatting sqref="H7">
    <cfRule type="cellIs" dxfId="24" priority="58" stopIfTrue="1" operator="greaterThan">
      <formula>0.1</formula>
    </cfRule>
  </conditionalFormatting>
  <conditionalFormatting sqref="H9">
    <cfRule type="cellIs" dxfId="23" priority="57" stopIfTrue="1" operator="greaterThan">
      <formula>0.2</formula>
    </cfRule>
  </conditionalFormatting>
  <conditionalFormatting sqref="H13">
    <cfRule type="cellIs" dxfId="22" priority="47" operator="greaterThan">
      <formula>0.07</formula>
    </cfRule>
    <cfRule type="cellIs" dxfId="21" priority="53" operator="lessThan">
      <formula>0.01</formula>
    </cfRule>
    <cfRule type="cellIs" dxfId="20" priority="55" operator="between">
      <formula>0.01</formula>
      <formula>0.039</formula>
    </cfRule>
    <cfRule type="cellIs" dxfId="19" priority="56" operator="between">
      <formula>0.04</formula>
      <formula>0.07</formula>
    </cfRule>
  </conditionalFormatting>
  <conditionalFormatting sqref="H15">
    <cfRule type="cellIs" dxfId="18" priority="54" stopIfTrue="1" operator="greaterThan">
      <formula>0.02</formula>
    </cfRule>
  </conditionalFormatting>
  <conditionalFormatting sqref="H8">
    <cfRule type="cellIs" dxfId="17" priority="51" operator="greaterThan">
      <formula>35%</formula>
    </cfRule>
    <cfRule type="cellIs" dxfId="16" priority="52" operator="between">
      <formula>0%</formula>
      <formula>0.35</formula>
    </cfRule>
  </conditionalFormatting>
  <conditionalFormatting sqref="H6">
    <cfRule type="cellIs" dxfId="15" priority="48" operator="greaterThanOrEqual">
      <formula>0.35</formula>
    </cfRule>
  </conditionalFormatting>
  <conditionalFormatting sqref="E16">
    <cfRule type="expression" dxfId="14" priority="59">
      <formula>IF(AND($M$1&gt;=100,$I$1&lt;=60),"SI","NO")</formula>
    </cfRule>
  </conditionalFormatting>
  <conditionalFormatting sqref="S6">
    <cfRule type="expression" dxfId="13" priority="36">
      <formula>AND(R6="Nacional",S6&gt;250000)</formula>
    </cfRule>
  </conditionalFormatting>
  <conditionalFormatting sqref="U6">
    <cfRule type="expression" dxfId="12" priority="33">
      <formula>AND(R6="Nacional",U6&gt;7)</formula>
    </cfRule>
  </conditionalFormatting>
  <conditionalFormatting sqref="X6">
    <cfRule type="expression" dxfId="11" priority="29">
      <formula>AND(R6="Nacional",X6&gt;7)</formula>
    </cfRule>
  </conditionalFormatting>
  <conditionalFormatting sqref="S7">
    <cfRule type="expression" dxfId="10" priority="25">
      <formula>AND(R7="Nacional",S7&gt;250000)</formula>
    </cfRule>
  </conditionalFormatting>
  <conditionalFormatting sqref="S8">
    <cfRule type="expression" dxfId="9" priority="24">
      <formula>AND(R8="Nacional",S8&gt;250000)</formula>
    </cfRule>
  </conditionalFormatting>
  <conditionalFormatting sqref="S9">
    <cfRule type="expression" dxfId="8" priority="23">
      <formula>AND(R9="Nacional",S9&gt;250000)</formula>
    </cfRule>
  </conditionalFormatting>
  <conditionalFormatting sqref="U7:U14">
    <cfRule type="expression" dxfId="7" priority="8">
      <formula>AND(R7="Nacional",U7&gt;7)</formula>
    </cfRule>
  </conditionalFormatting>
  <conditionalFormatting sqref="X7:X14">
    <cfRule type="expression" dxfId="6" priority="7">
      <formula>AND(R7="Nacional",X7&gt;7)</formula>
    </cfRule>
  </conditionalFormatting>
  <conditionalFormatting sqref="E7">
    <cfRule type="expression" dxfId="5" priority="6">
      <formula>AND(E7&gt;500000,E16&lt;15000000)</formula>
    </cfRule>
  </conditionalFormatting>
  <conditionalFormatting sqref="S11">
    <cfRule type="expression" dxfId="4" priority="5">
      <formula>AND(R11="Nacional",S11&gt;250000)</formula>
    </cfRule>
  </conditionalFormatting>
  <conditionalFormatting sqref="S12">
    <cfRule type="expression" dxfId="3" priority="4">
      <formula>AND(R12="Nacional",S12&gt;250000)</formula>
    </cfRule>
  </conditionalFormatting>
  <conditionalFormatting sqref="S10">
    <cfRule type="expression" dxfId="2" priority="3">
      <formula>AND(R10="Nacional",S10&gt;250000)</formula>
    </cfRule>
  </conditionalFormatting>
  <conditionalFormatting sqref="S13">
    <cfRule type="expression" dxfId="1" priority="2">
      <formula>AND(R13="Nacional",S13&gt;250000)</formula>
    </cfRule>
  </conditionalFormatting>
  <conditionalFormatting sqref="S14">
    <cfRule type="expression" dxfId="0" priority="1">
      <formula>AND(R14="Nacional",S14&gt;250000)</formula>
    </cfRule>
  </conditionalFormatting>
  <dataValidations count="11">
    <dataValidation allowBlank="1" showInputMessage="1" showErrorMessage="1" promptTitle="Organización" prompt="Ingrese el nombre de su organización, evite escribir todo el texto en mayúsculas" sqref="D2"/>
    <dataValidation type="whole" allowBlank="1" showInputMessage="1" showErrorMessage="1" promptTitle="Remuneración Máxima" prompt="entre $500.000 a $800.000" sqref="G7">
      <formula1>501000</formula1>
      <formula2>800000</formula2>
    </dataValidation>
    <dataValidation type="whole" operator="lessThanOrEqual" allowBlank="1" showInputMessage="1" showErrorMessage="1" errorTitle="Supera el monto máximo" error="Favor revisar el tope máximo del coordinador" sqref="E7">
      <formula1>800000</formula1>
    </dataValidation>
    <dataValidation type="custom" allowBlank="1" showInputMessage="1" showErrorMessage="1" sqref="G16">
      <formula1>IF(AND($M$1&lt;=100,$I$1&lt;=60),"Hasta 5.500.000","")</formula1>
    </dataValidation>
    <dataValidation type="list" allowBlank="1" showInputMessage="1" showErrorMessage="1" sqref="R6:R14">
      <formula1>"Nacional, Internacional"</formula1>
    </dataValidation>
    <dataValidation type="list" allowBlank="1" showInputMessage="1" showErrorMessage="1" sqref="Q6:Q14">
      <formula1>"40,50,60"</formula1>
    </dataValidation>
    <dataValidation type="list" allowBlank="1" showInputMessage="1" showErrorMessage="1" sqref="U6:U14 X6:X14">
      <formula1>"1,2,3,4,5,6,7,8,9,10"</formula1>
    </dataValidation>
    <dataValidation type="list" allowBlank="1" showInputMessage="1" showErrorMessage="1" sqref="P6:P14">
      <formula1>"Deportista, Entrenador, Parte del Equipo"</formula1>
    </dataValidation>
    <dataValidation type="whole" operator="lessThanOrEqual" allowBlank="1" showInputMessage="1" showErrorMessage="1" errorTitle="El monto sobrepasa" error="El tope para pasajes internacional es de $800.000" sqref="S6:S14">
      <formula1>800000</formula1>
    </dataValidation>
    <dataValidation type="whole" operator="lessThanOrEqual" allowBlank="1" showInputMessage="1" showErrorMessage="1" errorTitle="El monto sobrepasa" error="El tope para alojamiento diario es de $50.000" sqref="T6:T14">
      <formula1>50000</formula1>
    </dataValidation>
    <dataValidation type="whole" operator="lessThanOrEqual" allowBlank="1" showInputMessage="1" showErrorMessage="1" errorTitle="El monto sobrepasa" error="El tope para alimentación diaria por el monto de $15.000" sqref="W6:W14">
      <formula1>15000</formula1>
    </dataValidation>
  </dataValidations>
  <pageMargins left="0.25" right="0.25" top="0.97100694444444446" bottom="0.75" header="0.3" footer="0.3"/>
  <pageSetup paperSize="119" scale="94" orientation="landscape" r:id="rId1"/>
  <headerFooter>
    <oddHeader>&amp;C&amp;"System Font,Negrita"&amp;10&amp;K000000
ACTIVIDADES DEPORTIVAS DE ALTO RENDIMIENTO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formato con ejemplo</vt:lpstr>
      <vt:lpstr>3.1 Act Sociales en General</vt:lpstr>
      <vt:lpstr>3.1 Act Social Discapacidad</vt:lpstr>
      <vt:lpstr>3.2 Act Sociales de Emergencia</vt:lpstr>
      <vt:lpstr>3.3 Act Culturales y Deportivas</vt:lpstr>
      <vt:lpstr>3.4 Act Dep Alto Rendimiento</vt:lpstr>
    </vt:vector>
  </TitlesOfParts>
  <Company>Hewlett-Packard Company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Heraldo Mera riveros</dc:creator>
  <cp:lastModifiedBy>Ingrid G. Robles Araya</cp:lastModifiedBy>
  <cp:revision/>
  <cp:lastPrinted>2022-01-28T19:39:32Z</cp:lastPrinted>
  <dcterms:created xsi:type="dcterms:W3CDTF">2016-12-14T11:58:51Z</dcterms:created>
  <dcterms:modified xsi:type="dcterms:W3CDTF">2022-02-01T15:26:49Z</dcterms:modified>
</cp:coreProperties>
</file>