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Reporte Subtítulo 31\"/>
    </mc:Choice>
  </mc:AlternateContent>
  <bookViews>
    <workbookView xWindow="-120" yWindow="-120" windowWidth="29040" windowHeight="15840"/>
  </bookViews>
  <sheets>
    <sheet name="Subt.31 V. CORE 10.01.23 (2)" sheetId="18" r:id="rId1"/>
  </sheets>
  <definedNames>
    <definedName name="__bookmark_1">#REF!</definedName>
    <definedName name="_xlnm._FilterDatabase" localSheetId="0" hidden="1">'Subt.31 V. CORE 10.01.23 (2)'!$A$16:$N$195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8" l="1"/>
  <c r="H51" i="18"/>
  <c r="F51" i="18"/>
  <c r="G72" i="18"/>
  <c r="H72" i="18"/>
  <c r="I72" i="18"/>
  <c r="F72" i="18"/>
  <c r="J71" i="18"/>
  <c r="J70" i="18"/>
  <c r="J50" i="18"/>
  <c r="I49" i="18"/>
  <c r="J49" i="18" s="1"/>
  <c r="J48" i="18"/>
  <c r="J47" i="18"/>
  <c r="H11" i="18"/>
  <c r="G11" i="18"/>
  <c r="F11" i="18"/>
  <c r="J10" i="18"/>
  <c r="I9" i="18"/>
  <c r="J9" i="18" s="1"/>
  <c r="G194" i="18"/>
  <c r="H194" i="18"/>
  <c r="F194" i="18"/>
  <c r="G190" i="18"/>
  <c r="H190" i="18"/>
  <c r="F190" i="18"/>
  <c r="I206" i="18"/>
  <c r="H206" i="18"/>
  <c r="H207" i="18" s="1"/>
  <c r="G206" i="18"/>
  <c r="G207" i="18" s="1"/>
  <c r="F206" i="18"/>
  <c r="J205" i="18"/>
  <c r="J204" i="18"/>
  <c r="H203" i="18"/>
  <c r="G203" i="18"/>
  <c r="F203" i="18"/>
  <c r="J202" i="18"/>
  <c r="I201" i="18"/>
  <c r="J201" i="18"/>
  <c r="I193" i="18"/>
  <c r="J193" i="18" s="1"/>
  <c r="I192" i="18"/>
  <c r="J192" i="18" s="1"/>
  <c r="I191" i="18"/>
  <c r="J191" i="18" s="1"/>
  <c r="I189" i="18"/>
  <c r="J189" i="18" s="1"/>
  <c r="I188" i="18"/>
  <c r="J188" i="18" s="1"/>
  <c r="I187" i="18"/>
  <c r="J187" i="18" s="1"/>
  <c r="H186" i="18"/>
  <c r="G186" i="18"/>
  <c r="F186" i="18"/>
  <c r="I185" i="18"/>
  <c r="J185" i="18" s="1"/>
  <c r="I184" i="18"/>
  <c r="J184" i="18" s="1"/>
  <c r="I183" i="18"/>
  <c r="J183" i="18" s="1"/>
  <c r="H182" i="18"/>
  <c r="G182" i="18"/>
  <c r="F182" i="18"/>
  <c r="I181" i="18"/>
  <c r="J181" i="18" s="1"/>
  <c r="I180" i="18"/>
  <c r="J180" i="18" s="1"/>
  <c r="I179" i="18"/>
  <c r="J179" i="18" s="1"/>
  <c r="I178" i="18"/>
  <c r="J178" i="18" s="1"/>
  <c r="H177" i="18"/>
  <c r="G177" i="18"/>
  <c r="F177" i="18"/>
  <c r="I176" i="18"/>
  <c r="J176" i="18" s="1"/>
  <c r="I175" i="18"/>
  <c r="J175" i="18" s="1"/>
  <c r="H174" i="18"/>
  <c r="G174" i="18"/>
  <c r="F174" i="18"/>
  <c r="I173" i="18"/>
  <c r="J173" i="18" s="1"/>
  <c r="I172" i="18"/>
  <c r="J172" i="18" s="1"/>
  <c r="I171" i="18"/>
  <c r="J171" i="18" s="1"/>
  <c r="H170" i="18"/>
  <c r="G170" i="18"/>
  <c r="F170" i="18"/>
  <c r="I169" i="18"/>
  <c r="J169" i="18" s="1"/>
  <c r="I168" i="18"/>
  <c r="J168" i="18" s="1"/>
  <c r="H167" i="18"/>
  <c r="G167" i="18"/>
  <c r="F167" i="18"/>
  <c r="I166" i="18"/>
  <c r="J166" i="18" s="1"/>
  <c r="I165" i="18"/>
  <c r="J165" i="18" s="1"/>
  <c r="I164" i="18"/>
  <c r="J164" i="18" s="1"/>
  <c r="H163" i="18"/>
  <c r="G163" i="18"/>
  <c r="F163" i="18"/>
  <c r="I162" i="18"/>
  <c r="J162" i="18" s="1"/>
  <c r="I161" i="18"/>
  <c r="J161" i="18" s="1"/>
  <c r="H160" i="18"/>
  <c r="G160" i="18"/>
  <c r="F160" i="18"/>
  <c r="J159" i="18"/>
  <c r="J158" i="18"/>
  <c r="I157" i="18"/>
  <c r="J157" i="18" s="1"/>
  <c r="H156" i="18"/>
  <c r="G156" i="18"/>
  <c r="F156" i="18"/>
  <c r="J155" i="18"/>
  <c r="J154" i="18"/>
  <c r="I153" i="18"/>
  <c r="I156" i="18" s="1"/>
  <c r="I152" i="18"/>
  <c r="H152" i="18"/>
  <c r="G152" i="18"/>
  <c r="F152" i="18"/>
  <c r="J151" i="18"/>
  <c r="J150" i="18"/>
  <c r="J149" i="18"/>
  <c r="J148" i="18"/>
  <c r="H147" i="18"/>
  <c r="G147" i="18"/>
  <c r="F147" i="18"/>
  <c r="I146" i="18"/>
  <c r="I147" i="18" s="1"/>
  <c r="H145" i="18"/>
  <c r="G145" i="18"/>
  <c r="F145" i="18"/>
  <c r="I144" i="18"/>
  <c r="J144" i="18" s="1"/>
  <c r="I143" i="18"/>
  <c r="J143" i="18" s="1"/>
  <c r="I142" i="18"/>
  <c r="J142" i="18" s="1"/>
  <c r="H141" i="18"/>
  <c r="G141" i="18"/>
  <c r="F141" i="18"/>
  <c r="I140" i="18"/>
  <c r="J140" i="18" s="1"/>
  <c r="I139" i="18"/>
  <c r="J139" i="18" s="1"/>
  <c r="I138" i="18"/>
  <c r="J138" i="18" s="1"/>
  <c r="I137" i="18"/>
  <c r="J137" i="18" s="1"/>
  <c r="H136" i="18"/>
  <c r="G136" i="18"/>
  <c r="F136" i="18"/>
  <c r="I135" i="18"/>
  <c r="J135" i="18" s="1"/>
  <c r="I134" i="18"/>
  <c r="J134" i="18" s="1"/>
  <c r="H133" i="18"/>
  <c r="G133" i="18"/>
  <c r="F133" i="18"/>
  <c r="J132" i="18"/>
  <c r="I131" i="18"/>
  <c r="J131" i="18" s="1"/>
  <c r="J130" i="18"/>
  <c r="J129" i="18"/>
  <c r="J128" i="18"/>
  <c r="J127" i="18"/>
  <c r="I126" i="18"/>
  <c r="J126" i="18" s="1"/>
  <c r="H125" i="18"/>
  <c r="G125" i="18"/>
  <c r="F125" i="18"/>
  <c r="I124" i="18"/>
  <c r="J124" i="18" s="1"/>
  <c r="I123" i="18"/>
  <c r="J123" i="18" s="1"/>
  <c r="I122" i="18"/>
  <c r="J122" i="18" s="1"/>
  <c r="I121" i="18"/>
  <c r="J121" i="18" s="1"/>
  <c r="H120" i="18"/>
  <c r="G120" i="18"/>
  <c r="F120" i="18"/>
  <c r="J119" i="18"/>
  <c r="I118" i="18"/>
  <c r="J118" i="18" s="1"/>
  <c r="I117" i="18"/>
  <c r="J117" i="18" s="1"/>
  <c r="H116" i="18"/>
  <c r="G116" i="18"/>
  <c r="F116" i="18"/>
  <c r="I115" i="18"/>
  <c r="I114" i="18"/>
  <c r="J114" i="18" s="1"/>
  <c r="H113" i="18"/>
  <c r="G113" i="18"/>
  <c r="F113" i="18"/>
  <c r="I112" i="18"/>
  <c r="J112" i="18" s="1"/>
  <c r="I111" i="18"/>
  <c r="J111" i="18" s="1"/>
  <c r="I110" i="18"/>
  <c r="J110" i="18" s="1"/>
  <c r="H109" i="18"/>
  <c r="G109" i="18"/>
  <c r="F109" i="18"/>
  <c r="I108" i="18"/>
  <c r="J108" i="18" s="1"/>
  <c r="I107" i="18"/>
  <c r="I106" i="18"/>
  <c r="H106" i="18"/>
  <c r="G106" i="18"/>
  <c r="F106" i="18"/>
  <c r="J105" i="18"/>
  <c r="J106" i="18" s="1"/>
  <c r="H104" i="18"/>
  <c r="G104" i="18"/>
  <c r="F104" i="18"/>
  <c r="I103" i="18"/>
  <c r="I104" i="18" s="1"/>
  <c r="H102" i="18"/>
  <c r="G102" i="18"/>
  <c r="F102" i="18"/>
  <c r="I101" i="18"/>
  <c r="I102" i="18" s="1"/>
  <c r="H100" i="18"/>
  <c r="G100" i="18"/>
  <c r="F100" i="18"/>
  <c r="I99" i="18"/>
  <c r="J99" i="18" s="1"/>
  <c r="I98" i="18"/>
  <c r="J98" i="18" s="1"/>
  <c r="H97" i="18"/>
  <c r="G97" i="18"/>
  <c r="F97" i="18"/>
  <c r="I96" i="18"/>
  <c r="J96" i="18" s="1"/>
  <c r="I95" i="18"/>
  <c r="H94" i="18"/>
  <c r="G94" i="18"/>
  <c r="F94" i="18"/>
  <c r="I93" i="18"/>
  <c r="J93" i="18" s="1"/>
  <c r="I92" i="18"/>
  <c r="J92" i="18" s="1"/>
  <c r="H91" i="18"/>
  <c r="G91" i="18"/>
  <c r="F91" i="18"/>
  <c r="I90" i="18"/>
  <c r="I89" i="18"/>
  <c r="J89" i="18" s="1"/>
  <c r="H88" i="18"/>
  <c r="G88" i="18"/>
  <c r="F88" i="18"/>
  <c r="I87" i="18"/>
  <c r="J87" i="18" s="1"/>
  <c r="I86" i="18"/>
  <c r="H85" i="18"/>
  <c r="G85" i="18"/>
  <c r="F85" i="18"/>
  <c r="I84" i="18"/>
  <c r="J84" i="18" s="1"/>
  <c r="I83" i="18"/>
  <c r="J83" i="18" s="1"/>
  <c r="I82" i="18"/>
  <c r="H82" i="18"/>
  <c r="G82" i="18"/>
  <c r="F82" i="18"/>
  <c r="J81" i="18"/>
  <c r="J80" i="18"/>
  <c r="H79" i="18"/>
  <c r="G79" i="18"/>
  <c r="F79" i="18"/>
  <c r="I78" i="18"/>
  <c r="J78" i="18" s="1"/>
  <c r="I77" i="18"/>
  <c r="J77" i="18" s="1"/>
  <c r="I76" i="18"/>
  <c r="J76" i="18" s="1"/>
  <c r="H75" i="18"/>
  <c r="G75" i="18"/>
  <c r="F75" i="18"/>
  <c r="I74" i="18"/>
  <c r="J74" i="18" s="1"/>
  <c r="I73" i="18"/>
  <c r="J73" i="18" s="1"/>
  <c r="H69" i="18"/>
  <c r="G69" i="18"/>
  <c r="F69" i="18"/>
  <c r="I68" i="18"/>
  <c r="J68" i="18" s="1"/>
  <c r="I67" i="18"/>
  <c r="J67" i="18" s="1"/>
  <c r="I66" i="18"/>
  <c r="J66" i="18" s="1"/>
  <c r="I65" i="18"/>
  <c r="J65" i="18" s="1"/>
  <c r="I64" i="18"/>
  <c r="J64" i="18" s="1"/>
  <c r="H63" i="18"/>
  <c r="G63" i="18"/>
  <c r="F63" i="18"/>
  <c r="I62" i="18"/>
  <c r="I63" i="18" s="1"/>
  <c r="H61" i="18"/>
  <c r="G61" i="18"/>
  <c r="F61" i="18"/>
  <c r="I60" i="18"/>
  <c r="J60" i="18" s="1"/>
  <c r="I59" i="18"/>
  <c r="J59" i="18" s="1"/>
  <c r="I58" i="18"/>
  <c r="J58" i="18" s="1"/>
  <c r="H57" i="18"/>
  <c r="G57" i="18"/>
  <c r="F57" i="18"/>
  <c r="I56" i="18"/>
  <c r="J56" i="18" s="1"/>
  <c r="I55" i="18"/>
  <c r="J55" i="18" s="1"/>
  <c r="H54" i="18"/>
  <c r="G54" i="18"/>
  <c r="F54" i="18"/>
  <c r="I53" i="18"/>
  <c r="J53" i="18" s="1"/>
  <c r="I52" i="18"/>
  <c r="J52" i="18" s="1"/>
  <c r="H46" i="18"/>
  <c r="G46" i="18"/>
  <c r="F46" i="18"/>
  <c r="J45" i="18"/>
  <c r="J44" i="18"/>
  <c r="J43" i="18"/>
  <c r="J42" i="18"/>
  <c r="I41" i="18"/>
  <c r="J41" i="18" s="1"/>
  <c r="H40" i="18"/>
  <c r="G40" i="18"/>
  <c r="F40" i="18"/>
  <c r="I39" i="18"/>
  <c r="J39" i="18" s="1"/>
  <c r="I38" i="18"/>
  <c r="J38" i="18" s="1"/>
  <c r="I37" i="18"/>
  <c r="J37" i="18" s="1"/>
  <c r="H36" i="18"/>
  <c r="G36" i="18"/>
  <c r="F36" i="18"/>
  <c r="J35" i="18"/>
  <c r="J34" i="18"/>
  <c r="J33" i="18"/>
  <c r="J32" i="18"/>
  <c r="J31" i="18"/>
  <c r="I30" i="18"/>
  <c r="J30" i="18" s="1"/>
  <c r="H29" i="18"/>
  <c r="G29" i="18"/>
  <c r="F29" i="18"/>
  <c r="I28" i="18"/>
  <c r="J28" i="18" s="1"/>
  <c r="I27" i="18"/>
  <c r="J27" i="18" s="1"/>
  <c r="I26" i="18"/>
  <c r="J26" i="18" s="1"/>
  <c r="I25" i="18"/>
  <c r="J25" i="18" s="1"/>
  <c r="H24" i="18"/>
  <c r="G24" i="18"/>
  <c r="F24" i="18"/>
  <c r="I23" i="18"/>
  <c r="J23" i="18" s="1"/>
  <c r="J24" i="18" s="1"/>
  <c r="H22" i="18"/>
  <c r="G22" i="18"/>
  <c r="F22" i="18"/>
  <c r="I21" i="18"/>
  <c r="I22" i="18" s="1"/>
  <c r="H20" i="18"/>
  <c r="G20" i="18"/>
  <c r="F20" i="18"/>
  <c r="I19" i="18"/>
  <c r="J19" i="18" s="1"/>
  <c r="J20" i="18" s="1"/>
  <c r="H18" i="18"/>
  <c r="G18" i="18"/>
  <c r="F18" i="18"/>
  <c r="I17" i="18"/>
  <c r="I18" i="18" s="1"/>
  <c r="H8" i="18"/>
  <c r="G8" i="18"/>
  <c r="F8" i="18"/>
  <c r="J7" i="18"/>
  <c r="I6" i="18"/>
  <c r="J6" i="18" s="1"/>
  <c r="J8" i="18" s="1"/>
  <c r="I8" i="18"/>
  <c r="I5" i="18"/>
  <c r="H5" i="18"/>
  <c r="G5" i="18"/>
  <c r="F5" i="18"/>
  <c r="J4" i="18"/>
  <c r="J5" i="18" s="1"/>
  <c r="I203" i="18"/>
  <c r="F207" i="18" l="1"/>
  <c r="G12" i="18"/>
  <c r="J203" i="18"/>
  <c r="F12" i="18"/>
  <c r="I207" i="18"/>
  <c r="H12" i="18"/>
  <c r="J11" i="18"/>
  <c r="J12" i="18" s="1"/>
  <c r="J206" i="18"/>
  <c r="I88" i="18"/>
  <c r="I11" i="18"/>
  <c r="I12" i="18" s="1"/>
  <c r="I177" i="18"/>
  <c r="I100" i="18"/>
  <c r="J146" i="18"/>
  <c r="J147" i="18" s="1"/>
  <c r="J152" i="18"/>
  <c r="I133" i="18"/>
  <c r="I170" i="18"/>
  <c r="J72" i="18"/>
  <c r="J17" i="18"/>
  <c r="J101" i="18"/>
  <c r="J102" i="18" s="1"/>
  <c r="J82" i="18"/>
  <c r="I91" i="18"/>
  <c r="J136" i="18"/>
  <c r="J160" i="18"/>
  <c r="J177" i="18"/>
  <c r="I109" i="18"/>
  <c r="I186" i="18"/>
  <c r="J186" i="18" s="1"/>
  <c r="I174" i="18"/>
  <c r="I125" i="18"/>
  <c r="I160" i="18"/>
  <c r="J107" i="18"/>
  <c r="J109" i="18" s="1"/>
  <c r="I20" i="18"/>
  <c r="J103" i="18"/>
  <c r="J104" i="18" s="1"/>
  <c r="J90" i="18"/>
  <c r="J91" i="18" s="1"/>
  <c r="I75" i="18"/>
  <c r="I136" i="18"/>
  <c r="I94" i="18"/>
  <c r="J94" i="18"/>
  <c r="I61" i="18"/>
  <c r="J46" i="18"/>
  <c r="I46" i="18"/>
  <c r="J57" i="18"/>
  <c r="I97" i="18"/>
  <c r="I36" i="18"/>
  <c r="J170" i="18"/>
  <c r="I57" i="18"/>
  <c r="I116" i="18"/>
  <c r="J141" i="18"/>
  <c r="I182" i="18"/>
  <c r="J21" i="18"/>
  <c r="J22" i="18" s="1"/>
  <c r="I190" i="18"/>
  <c r="J29" i="18"/>
  <c r="J163" i="18"/>
  <c r="I85" i="18"/>
  <c r="I163" i="18"/>
  <c r="J190" i="18"/>
  <c r="I120" i="18"/>
  <c r="J86" i="18"/>
  <c r="J88" i="18" s="1"/>
  <c r="J100" i="18"/>
  <c r="I79" i="18"/>
  <c r="I141" i="18"/>
  <c r="J145" i="18"/>
  <c r="J174" i="18"/>
  <c r="H195" i="18"/>
  <c r="J61" i="18"/>
  <c r="J36" i="18"/>
  <c r="F195" i="18"/>
  <c r="I113" i="18"/>
  <c r="J120" i="18"/>
  <c r="J54" i="18"/>
  <c r="G195" i="18"/>
  <c r="J133" i="18"/>
  <c r="J194" i="18"/>
  <c r="J75" i="18"/>
  <c r="J69" i="18"/>
  <c r="J167" i="18"/>
  <c r="J182" i="18"/>
  <c r="J40" i="18"/>
  <c r="J125" i="18"/>
  <c r="J113" i="18"/>
  <c r="J79" i="18"/>
  <c r="J85" i="18"/>
  <c r="J51" i="18"/>
  <c r="I167" i="18"/>
  <c r="J62" i="18"/>
  <c r="J63" i="18" s="1"/>
  <c r="J153" i="18"/>
  <c r="J156" i="18" s="1"/>
  <c r="I54" i="18"/>
  <c r="I51" i="18"/>
  <c r="J115" i="18"/>
  <c r="J116" i="18" s="1"/>
  <c r="J95" i="18"/>
  <c r="J97" i="18" s="1"/>
  <c r="I194" i="18"/>
  <c r="I145" i="18"/>
  <c r="I24" i="18"/>
  <c r="I69" i="18"/>
  <c r="I29" i="18"/>
  <c r="I40" i="18"/>
  <c r="J207" i="18" l="1"/>
  <c r="J18" i="18"/>
  <c r="J195" i="18"/>
  <c r="I195" i="18"/>
</calcChain>
</file>

<file path=xl/sharedStrings.xml><?xml version="1.0" encoding="utf-8"?>
<sst xmlns="http://schemas.openxmlformats.org/spreadsheetml/2006/main" count="362" uniqueCount="120">
  <si>
    <t>Código</t>
  </si>
  <si>
    <t>Nombre de la Iniciativa</t>
  </si>
  <si>
    <t>Unidad Técnica</t>
  </si>
  <si>
    <t>Asignación Presupuestaria</t>
  </si>
  <si>
    <t>Costo Consejo Regional</t>
  </si>
  <si>
    <t>Costo Ajustado</t>
  </si>
  <si>
    <t>Gastado Años Anteriores</t>
  </si>
  <si>
    <t>Gobierno Regional Región de Arica y Parinacota</t>
  </si>
  <si>
    <t>CONSERVACION  POSTA DE SALUD RURAL BELÉN , PUTRE</t>
  </si>
  <si>
    <t>Servicio de Salud Arica</t>
  </si>
  <si>
    <t>Obras Civiles (31.02.004)</t>
  </si>
  <si>
    <t>40019143</t>
  </si>
  <si>
    <t>CONSERVACION POSTA DE SALUD RURAL TICNAMAR, PUTRE</t>
  </si>
  <si>
    <t>40031578</t>
  </si>
  <si>
    <t>CONSERVACIÓN POSTA SALUD RURAL DE SOBRAYA, COMUNA ARICA”</t>
  </si>
  <si>
    <t>40030958</t>
  </si>
  <si>
    <t>CONSERVACIÓN POSTA DE SALUD RURAL DE POCONCHILE, COMUNA DE ARICA</t>
  </si>
  <si>
    <t>I. Municipalidad de Putre</t>
  </si>
  <si>
    <t>30080169</t>
  </si>
  <si>
    <t>CONSERVACION DE INSTALACIONES SANITARIAS DEL COMPLEJO PENITENCIARIO DE ARICA</t>
  </si>
  <si>
    <t>Gendarmería de Chile</t>
  </si>
  <si>
    <t>Gastos Administrativos (31.02.001)</t>
  </si>
  <si>
    <t>Consultorías (31.02.002)</t>
  </si>
  <si>
    <t>I. Municipalidad de Arica</t>
  </si>
  <si>
    <t>30121373</t>
  </si>
  <si>
    <t>CONSTRUCCION COMPLEJO DEPORTIVO CARDENAL SILVA HENRIQUEZ, ARICA</t>
  </si>
  <si>
    <t>Equipos (31.02.006)</t>
  </si>
  <si>
    <t>SERVIU Región de Arica y Parinacota</t>
  </si>
  <si>
    <t>40026641</t>
  </si>
  <si>
    <t>CONSTRUCCION JARDIN INFANTIL CON SALAS CUNA EL ALTO, ARICA</t>
  </si>
  <si>
    <t>Dirección de Arquitectura</t>
  </si>
  <si>
    <t>Equipamiento (31.02.005)</t>
  </si>
  <si>
    <t>Otros Gastos (31.02.999)</t>
  </si>
  <si>
    <t>30354827</t>
  </si>
  <si>
    <t>CONSTRUCCION PLAZA TAMBO QUEMADO, PANAMERICANA SUR, ARICA</t>
  </si>
  <si>
    <t>40029606</t>
  </si>
  <si>
    <t>ANALISIS PARA DEFINIR EL IMPACTO AMBIENTAL DE LÍNEA SOTERRADA DEL SING GENERAL LAGOS</t>
  </si>
  <si>
    <t>Consultorías (31.01.002)</t>
  </si>
  <si>
    <t>30476884</t>
  </si>
  <si>
    <t>CONSTRUCCION MUSEO ANTROPOLOGICO SAN MIGUEL DE AZAPA, REG. A Y P.</t>
  </si>
  <si>
    <t>CONSTRUCCION PUENTE LAS ACACIAS Y VÍAS DE EMPALME, ARICA</t>
  </si>
  <si>
    <t>Terrenos (31.02.003)</t>
  </si>
  <si>
    <t>30080082</t>
  </si>
  <si>
    <t>RESTAURACION Y HABILITACION BIBLIOTECA REGIONAL EX FFCC ARICA LA PAZ</t>
  </si>
  <si>
    <t>RESTAURACION MONUMENTO NACIONAL EX ISLA DEL ALACRAN, ARICA</t>
  </si>
  <si>
    <t>Dirección Obras Portuarias</t>
  </si>
  <si>
    <t>30135806</t>
  </si>
  <si>
    <t>CONSTRUCCION PARQUE PUERTA NORTE DE CHILE_ARICA</t>
  </si>
  <si>
    <t>30354106</t>
  </si>
  <si>
    <t>CONSTRUCCION ESPACIO PÚBLICO MIRAMAR SUR II, ARICA</t>
  </si>
  <si>
    <t>30476991</t>
  </si>
  <si>
    <t>REPOSICIÓN RETEN DE CARABINEROS CHILCAYA(F)</t>
  </si>
  <si>
    <t>40000979</t>
  </si>
  <si>
    <t>AMPLIACION Y MEJORAMIENTO INSTITUTO TELETÓN ARICA</t>
  </si>
  <si>
    <t>40010380</t>
  </si>
  <si>
    <t>NORMALIZACION Y MEJORAMIENTO DE LA ESCUELA D16 SUBTTE LUIS CRUZ MARTINEZ, ARICA</t>
  </si>
  <si>
    <t>40017755</t>
  </si>
  <si>
    <t>ANALISIS  PELIGRO DE REMOCIÓN EN MASA</t>
  </si>
  <si>
    <t>Servicio Nacional de Geología y Minería</t>
  </si>
  <si>
    <t>Gastos Administrativos (31.01.001)</t>
  </si>
  <si>
    <t>40029348</t>
  </si>
  <si>
    <t>CONSTRUCCION EE.PP POBL. ROBINSON ROJAS, SECTOR CHINCHORRO ORIENTE I, ARICA</t>
  </si>
  <si>
    <t>30462597</t>
  </si>
  <si>
    <t>REPOSICION PLAZA EDMUNDO FLORES, ARICA</t>
  </si>
  <si>
    <t>30379523</t>
  </si>
  <si>
    <t>RESTAURACION PUESTA EN VALOR SITIO ARQUEOLÓGICO PUKARA DE COPAQUILLA</t>
  </si>
  <si>
    <t>I. Municipalidad de Camarones</t>
  </si>
  <si>
    <t>40016355</t>
  </si>
  <si>
    <t>MEJORAMIENTO ESPACIOS PÚBLICOS POBLACIÓN RADIO EL MORRO, ARICA</t>
  </si>
  <si>
    <t>40009222</t>
  </si>
  <si>
    <t>MEJORAMIENTO ESPACIOS PÚBLICOS POBLACIÓN EMPART, COMUNA DE ARICA</t>
  </si>
  <si>
    <t>MEJORAMIENTO ESPACIOS PÚBLICOS, POBLACIÓN TUCAPEL, ARICA</t>
  </si>
  <si>
    <t>MEJORAMIENTO EEPP SECTOR PUNTA NORTE, 6 VILLAS (LOS ANDES-VILLARRICA-ZAPIGA-LINDEROS), ARICA</t>
  </si>
  <si>
    <t>NORMALIZACION ESCUELA IGNACIO CARRERA PINTO G-27</t>
  </si>
  <si>
    <t>RESTAURACION IGLESIA SAGRADO CORAZÓN, ARICA</t>
  </si>
  <si>
    <t>CONSTRUCCION CENTRO DE DIAGNÓSTICO TERAPÉUTICO, REGIÓN DE ARICA Y PARINACOTA</t>
  </si>
  <si>
    <t>CONSERVACIÓN CICLOVÍAS ARICA</t>
  </si>
  <si>
    <t>CONSTRUCCION PASEO PEATONAL CAMINO TROPERO MARKAPATA, PUTRE</t>
  </si>
  <si>
    <t>CONSTRUCCION PLAZA DE LA MOVILIDAD FLOR DEL INCA</t>
  </si>
  <si>
    <t>30354782</t>
  </si>
  <si>
    <t>CONSTRUCCION PLAZA FUERTE BULNES, POBL. RAUL SILVA HENRIQUEZ, ARICA.</t>
  </si>
  <si>
    <t>Subsecretaría de Vivienda y Urbanismo</t>
  </si>
  <si>
    <t>CONSTRUCCIÓN OBRAS DE RELOCALIZACIÓN CALETA PESQUERA ARICA</t>
  </si>
  <si>
    <t>DIAGNOSTICO ESTADO CONSERVACION PAVIMENTOS, ARICA</t>
  </si>
  <si>
    <t>30348429</t>
  </si>
  <si>
    <t>MEJORAMIENTO PARQUE CENTENARIO ETAPA 2 -SKATE PARK, ARICA</t>
  </si>
  <si>
    <t>30400725</t>
  </si>
  <si>
    <t>CONSTRUCCION CENTRO DE SALUD AMBIENTAL, COMUNA DE ARICA</t>
  </si>
  <si>
    <t>REPOSICION Y AMPLIACION  ESCUELA PAMPA ALGODONAL, ARICA.</t>
  </si>
  <si>
    <t>Vehículos (31.02.007)</t>
  </si>
  <si>
    <t>CONSTRUCCION CENTRO DE LA CULTURA Y LAS ARTES DE ARICA</t>
  </si>
  <si>
    <t>40015151</t>
  </si>
  <si>
    <t>HABILITACION UHCIP INFANTO - ADOLESCENTE, COMUNA ARICA</t>
  </si>
  <si>
    <t>CONSTRUCCION PASEO BORDE RIO, LOCALIDAD DE CODPA, CAMARONES</t>
  </si>
  <si>
    <t>CONSTRUCCION SEDES SOCIALES SUSTENTABLES EN LA COMUNA DE ARICA BELEN 1 Y VILLA MAGISTERIO</t>
  </si>
  <si>
    <t>40015625</t>
  </si>
  <si>
    <t>DIFUSION E INCLUSION A PERSONAS CON DISCAPACIDAD AUDITIVA, ARICA</t>
  </si>
  <si>
    <t>Gastos Administrativos (31.03.001)</t>
  </si>
  <si>
    <t>Contratación del Programa (31.03.003)</t>
  </si>
  <si>
    <t>40015618</t>
  </si>
  <si>
    <t>PROTECCION DE PERSONAS MAYORES EN CENTRO DIA, COMUNA ARICA</t>
  </si>
  <si>
    <t>CONSTRUCCION COMPLEJO DEPORTIVO COMUNAL DE PUTRE, ETAPA I</t>
  </si>
  <si>
    <t>CONSTRUCCION RED DE ALCANTARILLADO PÚBLICO, LOCALIDAD DE ESQUIÑA, COMUNA DE CAMARONES</t>
  </si>
  <si>
    <t>CONSTRUCCION RED DE ALCANTARILLADO PÚBLICO, LOCALIDAD DE ILLAPATA, COMUNA DE CAMARONES</t>
  </si>
  <si>
    <t>REPOSICION ALUMBRADO PUBLICO AVENIDAS COMUNA DE ARICA</t>
  </si>
  <si>
    <t>REPOSICION SEDE SOCIAL LOS INDUSTRIALES III, ARICA</t>
  </si>
  <si>
    <t>CONSTRUCCION SERVICIO MÉDICO LEGAL DE ARICA</t>
  </si>
  <si>
    <t>Servicio Médico Legal</t>
  </si>
  <si>
    <t>Total M$</t>
  </si>
  <si>
    <t>N°</t>
  </si>
  <si>
    <t>Arrastre 2023 M$</t>
  </si>
  <si>
    <t>Monto Año 2024 M$</t>
  </si>
  <si>
    <t>CONSTRUCCION CENTRO DE RECICLAJE Y PUNTO LIMPIO DEL COMPLEJO PENITENCIARIO DE ARICA</t>
  </si>
  <si>
    <t>MEJORAMIENTO PARQUE HEROES DE LA CONCEPCION  POBL. EDUARDO FREI, ARICA</t>
  </si>
  <si>
    <t>Totales IDI</t>
  </si>
  <si>
    <t>CONSTRUCCION PLAZA SEGURA POCONCHILE URBANO</t>
  </si>
  <si>
    <t>MEJORAMIENTO EE.PP LOS INDUSTRIALES I, ARICA</t>
  </si>
  <si>
    <t xml:space="preserve">Subt. 31.01 Estudios Básicos </t>
  </si>
  <si>
    <t xml:space="preserve">Subt. 31.02 Proyectos </t>
  </si>
  <si>
    <t xml:space="preserve">Subt. 31.03 Programas de Inversión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</si>
</sst>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top" wrapText="1"/>
    </xf>
    <xf numFmtId="3" fontId="19" fillId="0" borderId="10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top" wrapText="1"/>
    </xf>
    <xf numFmtId="3" fontId="21" fillId="0" borderId="10" xfId="0" applyNumberFormat="1" applyFont="1" applyBorder="1" applyAlignment="1">
      <alignment horizontal="right" vertical="center"/>
    </xf>
    <xf numFmtId="3" fontId="21" fillId="33" borderId="10" xfId="0" applyNumberFormat="1" applyFont="1" applyFill="1" applyBorder="1" applyAlignment="1">
      <alignment horizontal="right" vertical="center"/>
    </xf>
    <xf numFmtId="0" fontId="21" fillId="34" borderId="10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33" borderId="10" xfId="0" applyFont="1" applyFill="1" applyBorder="1" applyAlignment="1">
      <alignment horizontal="left" vertical="top" wrapText="1"/>
    </xf>
    <xf numFmtId="3" fontId="19" fillId="33" borderId="10" xfId="0" applyNumberFormat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19" fillId="35" borderId="10" xfId="0" applyNumberFormat="1" applyFont="1" applyFill="1" applyBorder="1" applyAlignment="1">
      <alignment horizontal="right" vertical="center"/>
    </xf>
    <xf numFmtId="3" fontId="19" fillId="34" borderId="10" xfId="0" applyNumberFormat="1" applyFont="1" applyFill="1" applyBorder="1" applyAlignment="1">
      <alignment vertical="center"/>
    </xf>
    <xf numFmtId="0" fontId="20" fillId="34" borderId="10" xfId="0" applyFont="1" applyFill="1" applyBorder="1" applyAlignment="1">
      <alignment horizontal="center" vertical="center"/>
    </xf>
    <xf numFmtId="3" fontId="22" fillId="34" borderId="12" xfId="0" applyNumberFormat="1" applyFont="1" applyFill="1" applyBorder="1" applyAlignment="1">
      <alignment vertical="center"/>
    </xf>
    <xf numFmtId="3" fontId="20" fillId="34" borderId="12" xfId="0" applyNumberFormat="1" applyFont="1" applyFill="1" applyBorder="1" applyAlignment="1">
      <alignment vertical="center"/>
    </xf>
    <xf numFmtId="3" fontId="19" fillId="0" borderId="14" xfId="0" applyNumberFormat="1" applyFont="1" applyBorder="1" applyAlignment="1">
      <alignment horizontal="right" vertical="center"/>
    </xf>
    <xf numFmtId="0" fontId="0" fillId="0" borderId="0" xfId="0" applyFill="1" applyBorder="1"/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1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20" fillId="0" borderId="0" xfId="0" applyFont="1" applyFill="1" applyBorder="1" applyAlignment="1">
      <alignment wrapText="1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left" vertical="top" wrapText="1"/>
    </xf>
    <xf numFmtId="14" fontId="19" fillId="0" borderId="0" xfId="0" applyNumberFormat="1" applyFont="1" applyFill="1" applyBorder="1" applyAlignment="1">
      <alignment horizontal="left" vertical="top"/>
    </xf>
    <xf numFmtId="164" fontId="19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14" fontId="19" fillId="0" borderId="0" xfId="0" applyNumberFormat="1" applyFont="1" applyFill="1" applyBorder="1" applyAlignment="1">
      <alignment horizontal="left" vertical="top" wrapText="1"/>
    </xf>
    <xf numFmtId="164" fontId="19" fillId="0" borderId="0" xfId="0" applyNumberFormat="1" applyFont="1" applyFill="1" applyBorder="1" applyAlignment="1">
      <alignment horizontal="left" vertical="top"/>
    </xf>
    <xf numFmtId="3" fontId="0" fillId="0" borderId="0" xfId="0" applyNumberFormat="1" applyFill="1" applyBorder="1"/>
    <xf numFmtId="3" fontId="19" fillId="0" borderId="10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righ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5" xfId="0" applyFont="1" applyFill="1" applyBorder="1" applyAlignment="1">
      <alignment horizontal="right" vertical="top" wrapText="1"/>
    </xf>
    <xf numFmtId="0" fontId="23" fillId="33" borderId="16" xfId="0" applyFont="1" applyFill="1" applyBorder="1" applyAlignment="1">
      <alignment horizontal="right" vertical="top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2" fillId="34" borderId="12" xfId="0" applyFont="1" applyFill="1" applyBorder="1" applyAlignment="1">
      <alignment horizontal="right" vertical="center"/>
    </xf>
    <xf numFmtId="0" fontId="18" fillId="0" borderId="13" xfId="0" applyFont="1" applyBorder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right" vertical="center"/>
    </xf>
    <xf numFmtId="0" fontId="18" fillId="0" borderId="10" xfId="0" applyFont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1"/>
  <sheetViews>
    <sheetView tabSelected="1" topLeftCell="A153" zoomScale="89" zoomScaleNormal="89" workbookViewId="0">
      <selection activeCell="N160" sqref="N160"/>
    </sheetView>
  </sheetViews>
  <sheetFormatPr baseColWidth="10" defaultRowHeight="14.4" x14ac:dyDescent="0.3"/>
  <cols>
    <col min="1" max="1" width="3.33203125" customWidth="1"/>
    <col min="2" max="2" width="8.6640625" customWidth="1"/>
    <col min="3" max="3" width="23.109375" customWidth="1"/>
    <col min="4" max="4" width="10.5546875" customWidth="1"/>
    <col min="5" max="5" width="12.33203125" customWidth="1"/>
    <col min="6" max="6" width="12.5546875" customWidth="1"/>
    <col min="7" max="7" width="13" customWidth="1"/>
    <col min="8" max="9" width="12.44140625" customWidth="1"/>
    <col min="10" max="10" width="14.5546875" customWidth="1"/>
    <col min="12" max="12" width="13.109375" customWidth="1"/>
    <col min="13" max="13" width="14.44140625" customWidth="1"/>
    <col min="15" max="15" width="16.44140625" customWidth="1"/>
    <col min="16" max="16" width="32.33203125" customWidth="1"/>
  </cols>
  <sheetData>
    <row r="1" spans="1:23" x14ac:dyDescent="0.3"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9.5" customHeight="1" x14ac:dyDescent="0.3">
      <c r="A2" s="59" t="s">
        <v>117</v>
      </c>
      <c r="B2" s="59"/>
      <c r="C2" s="59"/>
      <c r="D2" s="59"/>
      <c r="E2" s="59"/>
      <c r="F2" s="59"/>
      <c r="G2" s="59"/>
      <c r="H2" s="59"/>
      <c r="I2" s="59"/>
      <c r="J2" s="5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41.4" x14ac:dyDescent="0.3">
      <c r="A3" s="11" t="s">
        <v>109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110</v>
      </c>
      <c r="J3" s="12" t="s">
        <v>111</v>
      </c>
      <c r="L3" s="30"/>
      <c r="M3" s="30"/>
      <c r="N3" s="30"/>
      <c r="O3" s="30"/>
      <c r="P3" s="31"/>
      <c r="Q3" s="29"/>
      <c r="R3" s="29"/>
      <c r="S3" s="29"/>
      <c r="T3" s="29"/>
      <c r="U3" s="29"/>
      <c r="V3" s="29"/>
      <c r="W3" s="29"/>
    </row>
    <row r="4" spans="1:23" ht="69" x14ac:dyDescent="0.3">
      <c r="A4" s="5">
        <v>1</v>
      </c>
      <c r="B4" s="6" t="s">
        <v>35</v>
      </c>
      <c r="C4" s="7" t="s">
        <v>36</v>
      </c>
      <c r="D4" s="6" t="s">
        <v>7</v>
      </c>
      <c r="E4" s="8" t="s">
        <v>37</v>
      </c>
      <c r="F4" s="9">
        <v>332922</v>
      </c>
      <c r="G4" s="9">
        <v>330000</v>
      </c>
      <c r="H4" s="9">
        <v>0</v>
      </c>
      <c r="I4" s="9">
        <v>280500</v>
      </c>
      <c r="J4" s="9">
        <f>G4-H4-I4</f>
        <v>49500</v>
      </c>
      <c r="L4" s="33"/>
      <c r="M4" s="33"/>
      <c r="N4" s="34"/>
      <c r="O4" s="34"/>
      <c r="P4" s="35"/>
      <c r="Q4" s="29"/>
      <c r="R4" s="29"/>
      <c r="S4" s="29"/>
      <c r="T4" s="29"/>
      <c r="U4" s="29"/>
      <c r="V4" s="29"/>
      <c r="W4" s="29"/>
    </row>
    <row r="5" spans="1:23" x14ac:dyDescent="0.3">
      <c r="A5" s="52" t="s">
        <v>114</v>
      </c>
      <c r="B5" s="53"/>
      <c r="C5" s="53"/>
      <c r="D5" s="53"/>
      <c r="E5" s="54"/>
      <c r="F5" s="10">
        <f>SUM(F4)</f>
        <v>332922</v>
      </c>
      <c r="G5" s="10">
        <f t="shared" ref="G5:J5" si="0">SUM(G4)</f>
        <v>330000</v>
      </c>
      <c r="H5" s="10">
        <f t="shared" si="0"/>
        <v>0</v>
      </c>
      <c r="I5" s="10">
        <f t="shared" si="0"/>
        <v>280500</v>
      </c>
      <c r="J5" s="10">
        <f t="shared" si="0"/>
        <v>49500</v>
      </c>
      <c r="L5" s="34"/>
      <c r="M5" s="34"/>
      <c r="N5" s="34"/>
      <c r="O5" s="34"/>
      <c r="P5" s="34"/>
      <c r="Q5" s="29"/>
      <c r="R5" s="29"/>
      <c r="S5" s="29"/>
      <c r="T5" s="29"/>
      <c r="U5" s="29"/>
      <c r="V5" s="29"/>
      <c r="W5" s="29"/>
    </row>
    <row r="6" spans="1:23" ht="41.4" x14ac:dyDescent="0.3">
      <c r="A6" s="60">
        <v>2</v>
      </c>
      <c r="B6" s="61" t="s">
        <v>56</v>
      </c>
      <c r="C6" s="62" t="s">
        <v>57</v>
      </c>
      <c r="D6" s="61" t="s">
        <v>58</v>
      </c>
      <c r="E6" s="8" t="s">
        <v>59</v>
      </c>
      <c r="F6" s="9">
        <v>5010</v>
      </c>
      <c r="G6" s="9">
        <v>0</v>
      </c>
      <c r="H6" s="9">
        <v>0</v>
      </c>
      <c r="I6" s="9">
        <f t="shared" ref="I6" si="1">G6-H6</f>
        <v>0</v>
      </c>
      <c r="J6" s="9">
        <f t="shared" ref="J6:J7" si="2">G6-H6-I6</f>
        <v>0</v>
      </c>
      <c r="L6" s="34"/>
      <c r="M6" s="34"/>
      <c r="N6" s="34"/>
      <c r="O6" s="34"/>
      <c r="P6" s="32"/>
      <c r="Q6" s="29"/>
      <c r="R6" s="29"/>
      <c r="S6" s="29"/>
      <c r="T6" s="29"/>
      <c r="U6" s="29"/>
      <c r="V6" s="29"/>
      <c r="W6" s="29"/>
    </row>
    <row r="7" spans="1:23" ht="27.6" x14ac:dyDescent="0.3">
      <c r="A7" s="60"/>
      <c r="B7" s="61"/>
      <c r="C7" s="62"/>
      <c r="D7" s="61"/>
      <c r="E7" s="8" t="s">
        <v>37</v>
      </c>
      <c r="F7" s="9">
        <v>159906</v>
      </c>
      <c r="G7" s="9">
        <v>159906</v>
      </c>
      <c r="H7" s="9">
        <v>0</v>
      </c>
      <c r="I7" s="9">
        <v>1</v>
      </c>
      <c r="J7" s="9">
        <f t="shared" si="2"/>
        <v>159905</v>
      </c>
      <c r="L7" s="36"/>
      <c r="M7" s="36"/>
      <c r="N7" s="34"/>
      <c r="O7" s="34"/>
      <c r="P7" s="34"/>
      <c r="Q7" s="29"/>
      <c r="R7" s="29"/>
      <c r="S7" s="29"/>
      <c r="T7" s="29"/>
      <c r="U7" s="29"/>
      <c r="V7" s="29"/>
      <c r="W7" s="29"/>
    </row>
    <row r="8" spans="1:23" x14ac:dyDescent="0.3">
      <c r="A8" s="52" t="s">
        <v>114</v>
      </c>
      <c r="B8" s="53"/>
      <c r="C8" s="53"/>
      <c r="D8" s="53"/>
      <c r="E8" s="54"/>
      <c r="F8" s="10">
        <f>+F6+F7</f>
        <v>164916</v>
      </c>
      <c r="G8" s="10">
        <f>+G6+G7</f>
        <v>159906</v>
      </c>
      <c r="H8" s="10">
        <f>+H6+H7</f>
        <v>0</v>
      </c>
      <c r="I8" s="10">
        <f>+I6+I7</f>
        <v>1</v>
      </c>
      <c r="J8" s="10">
        <f>+J6+J7</f>
        <v>159905</v>
      </c>
      <c r="L8" s="34"/>
      <c r="M8" s="34"/>
      <c r="N8" s="34"/>
      <c r="O8" s="34"/>
      <c r="P8" s="34"/>
      <c r="Q8" s="29"/>
      <c r="R8" s="29"/>
      <c r="S8" s="29"/>
      <c r="T8" s="29"/>
      <c r="U8" s="29"/>
      <c r="V8" s="29"/>
      <c r="W8" s="29"/>
    </row>
    <row r="9" spans="1:23" ht="41.4" x14ac:dyDescent="0.3">
      <c r="A9" s="60">
        <v>3</v>
      </c>
      <c r="B9" s="61">
        <v>30341574</v>
      </c>
      <c r="C9" s="62" t="s">
        <v>83</v>
      </c>
      <c r="D9" s="61" t="s">
        <v>81</v>
      </c>
      <c r="E9" s="8" t="s">
        <v>59</v>
      </c>
      <c r="F9" s="9">
        <v>2587</v>
      </c>
      <c r="G9" s="9">
        <v>2587</v>
      </c>
      <c r="H9" s="9">
        <v>2587</v>
      </c>
      <c r="I9" s="9">
        <f t="shared" ref="I9" si="3">G9-H9</f>
        <v>0</v>
      </c>
      <c r="J9" s="9">
        <f t="shared" ref="J9:J10" si="4">G9-H9-I9</f>
        <v>0</v>
      </c>
      <c r="L9" s="34"/>
      <c r="M9" s="34"/>
      <c r="N9" s="34"/>
      <c r="O9" s="34"/>
      <c r="P9" s="34"/>
      <c r="Q9" s="29"/>
      <c r="R9" s="29"/>
      <c r="S9" s="29"/>
      <c r="T9" s="29"/>
      <c r="U9" s="29"/>
      <c r="V9" s="29"/>
      <c r="W9" s="29"/>
    </row>
    <row r="10" spans="1:23" ht="27.6" x14ac:dyDescent="0.3">
      <c r="A10" s="60"/>
      <c r="B10" s="61"/>
      <c r="C10" s="62"/>
      <c r="D10" s="61"/>
      <c r="E10" s="8" t="s">
        <v>37</v>
      </c>
      <c r="F10" s="9">
        <v>351681</v>
      </c>
      <c r="G10" s="9">
        <v>302446</v>
      </c>
      <c r="H10" s="9">
        <v>151223</v>
      </c>
      <c r="I10" s="9">
        <v>1</v>
      </c>
      <c r="J10" s="9">
        <f t="shared" si="4"/>
        <v>151222</v>
      </c>
      <c r="L10" s="33"/>
      <c r="M10" s="33"/>
      <c r="N10" s="34"/>
      <c r="O10" s="34"/>
      <c r="P10" s="34"/>
      <c r="Q10" s="29"/>
      <c r="R10" s="29"/>
      <c r="S10" s="29"/>
      <c r="T10" s="29"/>
      <c r="U10" s="29"/>
      <c r="V10" s="29"/>
      <c r="W10" s="29"/>
    </row>
    <row r="11" spans="1:23" x14ac:dyDescent="0.3">
      <c r="A11" s="52" t="s">
        <v>114</v>
      </c>
      <c r="B11" s="53"/>
      <c r="C11" s="53"/>
      <c r="D11" s="53"/>
      <c r="E11" s="54"/>
      <c r="F11" s="10">
        <f>+F9+F10</f>
        <v>354268</v>
      </c>
      <c r="G11" s="10">
        <f t="shared" ref="G11:J11" si="5">+G9+G10</f>
        <v>305033</v>
      </c>
      <c r="H11" s="10">
        <f t="shared" si="5"/>
        <v>153810</v>
      </c>
      <c r="I11" s="10">
        <f t="shared" si="5"/>
        <v>1</v>
      </c>
      <c r="J11" s="10">
        <f t="shared" si="5"/>
        <v>151222</v>
      </c>
      <c r="L11" s="34"/>
      <c r="M11" s="34"/>
      <c r="N11" s="34"/>
      <c r="O11" s="34"/>
      <c r="P11" s="34"/>
      <c r="Q11" s="29"/>
      <c r="R11" s="29"/>
      <c r="S11" s="29"/>
      <c r="T11" s="29"/>
      <c r="U11" s="29"/>
      <c r="V11" s="29"/>
      <c r="W11" s="29"/>
    </row>
    <row r="12" spans="1:23" x14ac:dyDescent="0.3">
      <c r="A12" s="57" t="s">
        <v>108</v>
      </c>
      <c r="B12" s="57"/>
      <c r="C12" s="57"/>
      <c r="D12" s="57"/>
      <c r="E12" s="57"/>
      <c r="F12" s="26">
        <f>+F11+F8+F5</f>
        <v>852106</v>
      </c>
      <c r="G12" s="26">
        <f t="shared" ref="G12:J12" si="6">+G11+G8+G5</f>
        <v>794939</v>
      </c>
      <c r="H12" s="26">
        <f t="shared" si="6"/>
        <v>153810</v>
      </c>
      <c r="I12" s="26">
        <f t="shared" si="6"/>
        <v>280502</v>
      </c>
      <c r="J12" s="26">
        <f t="shared" si="6"/>
        <v>360627</v>
      </c>
      <c r="L12" s="34"/>
      <c r="M12" s="34"/>
      <c r="N12" s="34"/>
      <c r="O12" s="34"/>
      <c r="P12" s="34"/>
      <c r="Q12" s="29"/>
      <c r="R12" s="29"/>
      <c r="S12" s="29"/>
      <c r="T12" s="29"/>
      <c r="U12" s="29"/>
      <c r="V12" s="29"/>
      <c r="W12" s="29"/>
    </row>
    <row r="13" spans="1:23" x14ac:dyDescent="0.3"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x14ac:dyDescent="0.3"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x14ac:dyDescent="0.3">
      <c r="A15" s="58" t="s">
        <v>118</v>
      </c>
      <c r="B15" s="58"/>
      <c r="C15" s="58"/>
      <c r="D15" s="58"/>
      <c r="E15" s="58"/>
      <c r="F15" s="58"/>
      <c r="G15" s="58"/>
      <c r="H15" s="58"/>
      <c r="I15" s="58"/>
      <c r="J15" s="5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s="13" customFormat="1" ht="41.4" x14ac:dyDescent="0.3">
      <c r="A16" s="25" t="s">
        <v>109</v>
      </c>
      <c r="B16" s="19" t="s">
        <v>0</v>
      </c>
      <c r="C16" s="19" t="s">
        <v>1</v>
      </c>
      <c r="D16" s="19" t="s">
        <v>2</v>
      </c>
      <c r="E16" s="19" t="s">
        <v>3</v>
      </c>
      <c r="F16" s="19" t="s">
        <v>4</v>
      </c>
      <c r="G16" s="19" t="s">
        <v>5</v>
      </c>
      <c r="H16" s="19" t="s">
        <v>6</v>
      </c>
      <c r="I16" s="20" t="s">
        <v>110</v>
      </c>
      <c r="J16" s="20" t="s">
        <v>111</v>
      </c>
      <c r="L16" s="30"/>
      <c r="M16" s="30"/>
      <c r="N16" s="30"/>
      <c r="O16" s="37"/>
      <c r="P16" s="31"/>
      <c r="Q16" s="38"/>
      <c r="R16" s="38"/>
      <c r="S16" s="38"/>
      <c r="T16" s="38"/>
      <c r="U16" s="38"/>
      <c r="V16" s="38"/>
      <c r="W16" s="38"/>
    </row>
    <row r="17" spans="1:23" s="13" customFormat="1" ht="41.4" x14ac:dyDescent="0.3">
      <c r="A17" s="1">
        <v>1</v>
      </c>
      <c r="B17" s="2">
        <v>40019137</v>
      </c>
      <c r="C17" s="22" t="s">
        <v>8</v>
      </c>
      <c r="D17" s="2" t="s">
        <v>9</v>
      </c>
      <c r="E17" s="3" t="s">
        <v>10</v>
      </c>
      <c r="F17" s="4">
        <v>59888</v>
      </c>
      <c r="G17" s="4">
        <v>59888</v>
      </c>
      <c r="H17" s="4">
        <v>0</v>
      </c>
      <c r="I17" s="4">
        <f>G17-H17</f>
        <v>59888</v>
      </c>
      <c r="J17" s="4">
        <f>G17-H17-I17</f>
        <v>0</v>
      </c>
      <c r="L17" s="39"/>
      <c r="M17" s="39"/>
      <c r="N17" s="39"/>
      <c r="O17" s="39"/>
      <c r="P17" s="39"/>
      <c r="Q17" s="38"/>
      <c r="R17" s="38"/>
      <c r="S17" s="38"/>
      <c r="T17" s="38"/>
      <c r="U17" s="38"/>
      <c r="V17" s="38"/>
      <c r="W17" s="38"/>
    </row>
    <row r="18" spans="1:23" s="13" customFormat="1" ht="13.8" x14ac:dyDescent="0.3">
      <c r="A18" s="52" t="s">
        <v>114</v>
      </c>
      <c r="B18" s="53"/>
      <c r="C18" s="53"/>
      <c r="D18" s="53"/>
      <c r="E18" s="54"/>
      <c r="F18" s="15">
        <f>+F17</f>
        <v>59888</v>
      </c>
      <c r="G18" s="15">
        <f t="shared" ref="G18:J18" si="7">+G17</f>
        <v>59888</v>
      </c>
      <c r="H18" s="15">
        <f t="shared" si="7"/>
        <v>0</v>
      </c>
      <c r="I18" s="15">
        <f t="shared" si="7"/>
        <v>59888</v>
      </c>
      <c r="J18" s="15">
        <f t="shared" si="7"/>
        <v>0</v>
      </c>
      <c r="L18" s="39"/>
      <c r="M18" s="39"/>
      <c r="N18" s="39"/>
      <c r="O18" s="39"/>
      <c r="P18" s="39"/>
      <c r="Q18" s="38"/>
      <c r="R18" s="38"/>
      <c r="S18" s="38"/>
      <c r="T18" s="38"/>
      <c r="U18" s="38"/>
      <c r="V18" s="38"/>
      <c r="W18" s="38"/>
    </row>
    <row r="19" spans="1:23" s="13" customFormat="1" ht="41.4" x14ac:dyDescent="0.3">
      <c r="A19" s="1">
        <v>2</v>
      </c>
      <c r="B19" s="2" t="s">
        <v>11</v>
      </c>
      <c r="C19" s="22" t="s">
        <v>12</v>
      </c>
      <c r="D19" s="2" t="s">
        <v>9</v>
      </c>
      <c r="E19" s="3" t="s">
        <v>10</v>
      </c>
      <c r="F19" s="4">
        <v>62101</v>
      </c>
      <c r="G19" s="4">
        <v>62101</v>
      </c>
      <c r="H19" s="4">
        <v>0</v>
      </c>
      <c r="I19" s="4">
        <f t="shared" ref="I19:I95" si="8">G19-H19</f>
        <v>62101</v>
      </c>
      <c r="J19" s="4">
        <f t="shared" ref="J19:J95" si="9">G19-H19-I19</f>
        <v>0</v>
      </c>
      <c r="L19" s="39"/>
      <c r="M19" s="39"/>
      <c r="N19" s="39"/>
      <c r="O19" s="39"/>
      <c r="P19" s="39"/>
      <c r="Q19" s="38"/>
      <c r="R19" s="38"/>
      <c r="S19" s="38"/>
      <c r="T19" s="38"/>
      <c r="U19" s="38"/>
      <c r="V19" s="38"/>
      <c r="W19" s="38"/>
    </row>
    <row r="20" spans="1:23" s="13" customFormat="1" ht="13.8" x14ac:dyDescent="0.3">
      <c r="A20" s="52" t="s">
        <v>114</v>
      </c>
      <c r="B20" s="53"/>
      <c r="C20" s="53"/>
      <c r="D20" s="53"/>
      <c r="E20" s="54"/>
      <c r="F20" s="15">
        <f>+F19</f>
        <v>62101</v>
      </c>
      <c r="G20" s="15">
        <f t="shared" ref="G20:J20" si="10">+G19</f>
        <v>62101</v>
      </c>
      <c r="H20" s="15">
        <f t="shared" si="10"/>
        <v>0</v>
      </c>
      <c r="I20" s="15">
        <f t="shared" si="10"/>
        <v>62101</v>
      </c>
      <c r="J20" s="15">
        <f t="shared" si="10"/>
        <v>0</v>
      </c>
      <c r="L20" s="39"/>
      <c r="M20" s="39"/>
      <c r="N20" s="39"/>
      <c r="O20" s="39"/>
      <c r="P20" s="39"/>
      <c r="Q20" s="38"/>
      <c r="R20" s="38"/>
      <c r="S20" s="38"/>
      <c r="T20" s="38"/>
      <c r="U20" s="38"/>
      <c r="V20" s="38"/>
      <c r="W20" s="38"/>
    </row>
    <row r="21" spans="1:23" s="13" customFormat="1" ht="41.4" x14ac:dyDescent="0.3">
      <c r="A21" s="1">
        <v>3</v>
      </c>
      <c r="B21" s="2" t="s">
        <v>13</v>
      </c>
      <c r="C21" s="22" t="s">
        <v>14</v>
      </c>
      <c r="D21" s="2" t="s">
        <v>9</v>
      </c>
      <c r="E21" s="22" t="s">
        <v>10</v>
      </c>
      <c r="F21" s="4">
        <v>150000</v>
      </c>
      <c r="G21" s="4">
        <v>150000</v>
      </c>
      <c r="H21" s="4">
        <v>0</v>
      </c>
      <c r="I21" s="4">
        <f t="shared" si="8"/>
        <v>150000</v>
      </c>
      <c r="J21" s="4">
        <f t="shared" si="9"/>
        <v>0</v>
      </c>
      <c r="L21" s="41"/>
      <c r="M21" s="39"/>
      <c r="N21" s="42"/>
      <c r="O21" s="39"/>
      <c r="P21" s="39"/>
      <c r="Q21" s="38"/>
      <c r="R21" s="38"/>
      <c r="S21" s="38"/>
      <c r="T21" s="38"/>
      <c r="U21" s="38"/>
      <c r="V21" s="38"/>
      <c r="W21" s="38"/>
    </row>
    <row r="22" spans="1:23" s="13" customFormat="1" ht="13.8" x14ac:dyDescent="0.3">
      <c r="A22" s="52" t="s">
        <v>114</v>
      </c>
      <c r="B22" s="53"/>
      <c r="C22" s="53"/>
      <c r="D22" s="53"/>
      <c r="E22" s="54"/>
      <c r="F22" s="15">
        <f>+F21</f>
        <v>150000</v>
      </c>
      <c r="G22" s="15">
        <f t="shared" ref="G22:J22" si="11">+G21</f>
        <v>150000</v>
      </c>
      <c r="H22" s="15">
        <f t="shared" si="11"/>
        <v>0</v>
      </c>
      <c r="I22" s="15">
        <f t="shared" si="11"/>
        <v>150000</v>
      </c>
      <c r="J22" s="15">
        <f t="shared" si="11"/>
        <v>0</v>
      </c>
      <c r="L22" s="39"/>
      <c r="M22" s="39"/>
      <c r="N22" s="39"/>
      <c r="O22" s="39"/>
      <c r="P22" s="39"/>
      <c r="Q22" s="38"/>
      <c r="R22" s="38"/>
      <c r="S22" s="38"/>
      <c r="T22" s="38"/>
      <c r="U22" s="38"/>
      <c r="V22" s="38"/>
      <c r="W22" s="38"/>
    </row>
    <row r="23" spans="1:23" s="13" customFormat="1" ht="55.2" x14ac:dyDescent="0.3">
      <c r="A23" s="1">
        <v>4</v>
      </c>
      <c r="B23" s="2" t="s">
        <v>15</v>
      </c>
      <c r="C23" s="22" t="s">
        <v>16</v>
      </c>
      <c r="D23" s="2" t="s">
        <v>9</v>
      </c>
      <c r="E23" s="3" t="s">
        <v>10</v>
      </c>
      <c r="F23" s="4">
        <v>118065</v>
      </c>
      <c r="G23" s="4">
        <v>113343</v>
      </c>
      <c r="H23" s="4">
        <v>40427</v>
      </c>
      <c r="I23" s="4">
        <f t="shared" si="8"/>
        <v>72916</v>
      </c>
      <c r="J23" s="4">
        <f t="shared" si="9"/>
        <v>0</v>
      </c>
      <c r="L23" s="43"/>
      <c r="M23" s="43"/>
      <c r="N23" s="39"/>
      <c r="O23" s="39"/>
      <c r="P23" s="39"/>
      <c r="Q23" s="38"/>
      <c r="R23" s="38"/>
      <c r="S23" s="38"/>
      <c r="T23" s="38"/>
      <c r="U23" s="38"/>
      <c r="V23" s="38"/>
      <c r="W23" s="38"/>
    </row>
    <row r="24" spans="1:23" s="13" customFormat="1" ht="13.8" x14ac:dyDescent="0.3">
      <c r="A24" s="52" t="s">
        <v>114</v>
      </c>
      <c r="B24" s="53"/>
      <c r="C24" s="53"/>
      <c r="D24" s="53"/>
      <c r="E24" s="54"/>
      <c r="F24" s="15">
        <f>+F23</f>
        <v>118065</v>
      </c>
      <c r="G24" s="15">
        <f t="shared" ref="G24:J24" si="12">+G23</f>
        <v>113343</v>
      </c>
      <c r="H24" s="15">
        <f t="shared" si="12"/>
        <v>40427</v>
      </c>
      <c r="I24" s="15">
        <f t="shared" si="12"/>
        <v>72916</v>
      </c>
      <c r="J24" s="15">
        <f t="shared" si="12"/>
        <v>0</v>
      </c>
      <c r="L24" s="39"/>
      <c r="M24" s="39"/>
      <c r="N24" s="39"/>
      <c r="O24" s="39"/>
      <c r="P24" s="39"/>
      <c r="Q24" s="38"/>
      <c r="R24" s="38"/>
      <c r="S24" s="38"/>
      <c r="T24" s="38"/>
      <c r="U24" s="38"/>
      <c r="V24" s="38"/>
      <c r="W24" s="38"/>
    </row>
    <row r="25" spans="1:23" s="13" customFormat="1" ht="41.4" x14ac:dyDescent="0.3">
      <c r="A25" s="55">
        <v>5</v>
      </c>
      <c r="B25" s="49" t="s">
        <v>24</v>
      </c>
      <c r="C25" s="56" t="s">
        <v>25</v>
      </c>
      <c r="D25" s="56" t="s">
        <v>23</v>
      </c>
      <c r="E25" s="3" t="s">
        <v>21</v>
      </c>
      <c r="F25" s="4">
        <v>1501</v>
      </c>
      <c r="G25" s="4">
        <v>1501</v>
      </c>
      <c r="H25" s="4">
        <v>1501</v>
      </c>
      <c r="I25" s="4">
        <f t="shared" si="8"/>
        <v>0</v>
      </c>
      <c r="J25" s="4">
        <f t="shared" si="9"/>
        <v>0</v>
      </c>
      <c r="L25" s="40"/>
      <c r="M25" s="40"/>
      <c r="N25" s="40"/>
      <c r="O25" s="40"/>
      <c r="P25" s="42"/>
      <c r="Q25" s="38"/>
      <c r="R25" s="38"/>
      <c r="S25" s="38"/>
      <c r="T25" s="38"/>
      <c r="U25" s="38"/>
      <c r="V25" s="38"/>
      <c r="W25" s="38"/>
    </row>
    <row r="26" spans="1:23" s="13" customFormat="1" ht="27.6" x14ac:dyDescent="0.3">
      <c r="A26" s="55"/>
      <c r="B26" s="49"/>
      <c r="C26" s="56"/>
      <c r="D26" s="56"/>
      <c r="E26" s="3" t="s">
        <v>22</v>
      </c>
      <c r="F26" s="4">
        <v>114941</v>
      </c>
      <c r="G26" s="4">
        <v>114941</v>
      </c>
      <c r="H26" s="4">
        <v>51447</v>
      </c>
      <c r="I26" s="4">
        <f t="shared" si="8"/>
        <v>63494</v>
      </c>
      <c r="J26" s="4">
        <f t="shared" si="9"/>
        <v>0</v>
      </c>
      <c r="L26" s="43"/>
      <c r="M26" s="43"/>
      <c r="N26" s="43"/>
      <c r="O26" s="40"/>
      <c r="P26" s="39"/>
      <c r="Q26" s="38"/>
      <c r="R26" s="38"/>
      <c r="S26" s="38"/>
      <c r="T26" s="38"/>
      <c r="U26" s="38"/>
      <c r="V26" s="38"/>
      <c r="W26" s="38"/>
    </row>
    <row r="27" spans="1:23" s="13" customFormat="1" ht="27.6" x14ac:dyDescent="0.3">
      <c r="A27" s="55"/>
      <c r="B27" s="49"/>
      <c r="C27" s="56"/>
      <c r="D27" s="56"/>
      <c r="E27" s="3" t="s">
        <v>10</v>
      </c>
      <c r="F27" s="4">
        <v>5223375</v>
      </c>
      <c r="G27" s="4">
        <v>5223375</v>
      </c>
      <c r="H27" s="4">
        <v>3402726</v>
      </c>
      <c r="I27" s="4">
        <f t="shared" si="8"/>
        <v>1820649</v>
      </c>
      <c r="J27" s="4">
        <f t="shared" si="9"/>
        <v>0</v>
      </c>
      <c r="L27" s="40"/>
      <c r="M27" s="40"/>
      <c r="N27" s="40"/>
      <c r="O27" s="42"/>
      <c r="P27" s="42"/>
      <c r="Q27" s="38"/>
      <c r="R27" s="38"/>
      <c r="S27" s="38"/>
      <c r="T27" s="38"/>
      <c r="U27" s="38"/>
      <c r="V27" s="38"/>
      <c r="W27" s="38"/>
    </row>
    <row r="28" spans="1:23" s="13" customFormat="1" ht="27.6" x14ac:dyDescent="0.3">
      <c r="A28" s="55"/>
      <c r="B28" s="49"/>
      <c r="C28" s="56"/>
      <c r="D28" s="56"/>
      <c r="E28" s="3" t="s">
        <v>26</v>
      </c>
      <c r="F28" s="4">
        <v>16070</v>
      </c>
      <c r="G28" s="4">
        <v>16070</v>
      </c>
      <c r="H28" s="4">
        <v>14306</v>
      </c>
      <c r="I28" s="4">
        <f t="shared" si="8"/>
        <v>1764</v>
      </c>
      <c r="J28" s="4">
        <f t="shared" si="9"/>
        <v>0</v>
      </c>
      <c r="L28" s="40"/>
      <c r="M28" s="40"/>
      <c r="N28" s="40"/>
      <c r="O28" s="42"/>
      <c r="P28" s="42"/>
      <c r="Q28" s="38"/>
      <c r="R28" s="38"/>
      <c r="S28" s="38"/>
      <c r="T28" s="38"/>
      <c r="U28" s="38"/>
      <c r="V28" s="38"/>
      <c r="W28" s="38"/>
    </row>
    <row r="29" spans="1:23" s="13" customFormat="1" ht="13.8" x14ac:dyDescent="0.3">
      <c r="A29" s="48" t="s">
        <v>114</v>
      </c>
      <c r="B29" s="48"/>
      <c r="C29" s="48"/>
      <c r="D29" s="48"/>
      <c r="E29" s="48"/>
      <c r="F29" s="15">
        <f>+F25+F26+F27+F28</f>
        <v>5355887</v>
      </c>
      <c r="G29" s="15">
        <f t="shared" ref="G29:J29" si="13">+G25+G26+G27+G28</f>
        <v>5355887</v>
      </c>
      <c r="H29" s="15">
        <f t="shared" si="13"/>
        <v>3469980</v>
      </c>
      <c r="I29" s="15">
        <f t="shared" si="13"/>
        <v>1885907</v>
      </c>
      <c r="J29" s="15">
        <f t="shared" si="13"/>
        <v>0</v>
      </c>
      <c r="L29" s="39"/>
      <c r="M29" s="39"/>
      <c r="N29" s="39"/>
      <c r="O29" s="39"/>
      <c r="P29" s="39"/>
      <c r="Q29" s="38"/>
      <c r="R29" s="38"/>
      <c r="S29" s="38"/>
      <c r="T29" s="38"/>
      <c r="U29" s="38"/>
      <c r="V29" s="38"/>
      <c r="W29" s="38"/>
    </row>
    <row r="30" spans="1:23" s="13" customFormat="1" ht="41.4" x14ac:dyDescent="0.3">
      <c r="A30" s="55">
        <v>6</v>
      </c>
      <c r="B30" s="49" t="s">
        <v>28</v>
      </c>
      <c r="C30" s="56" t="s">
        <v>29</v>
      </c>
      <c r="D30" s="49" t="s">
        <v>30</v>
      </c>
      <c r="E30" s="3" t="s">
        <v>21</v>
      </c>
      <c r="F30" s="4">
        <v>4627</v>
      </c>
      <c r="G30" s="4">
        <v>4627</v>
      </c>
      <c r="H30" s="4">
        <v>4627</v>
      </c>
      <c r="I30" s="4">
        <f t="shared" si="8"/>
        <v>0</v>
      </c>
      <c r="J30" s="4">
        <f t="shared" si="9"/>
        <v>0</v>
      </c>
      <c r="L30" s="34"/>
      <c r="M30" s="34"/>
      <c r="N30" s="34"/>
      <c r="O30" s="34"/>
      <c r="P30" s="39"/>
      <c r="Q30" s="38"/>
      <c r="R30" s="38"/>
      <c r="S30" s="38"/>
      <c r="T30" s="38"/>
      <c r="U30" s="38"/>
      <c r="V30" s="38"/>
      <c r="W30" s="38"/>
    </row>
    <row r="31" spans="1:23" s="13" customFormat="1" ht="27.6" x14ac:dyDescent="0.3">
      <c r="A31" s="55"/>
      <c r="B31" s="49"/>
      <c r="C31" s="56"/>
      <c r="D31" s="49"/>
      <c r="E31" s="3" t="s">
        <v>22</v>
      </c>
      <c r="F31" s="4">
        <v>146067</v>
      </c>
      <c r="G31" s="4">
        <v>146067</v>
      </c>
      <c r="H31" s="4">
        <v>0</v>
      </c>
      <c r="I31" s="4">
        <v>100000</v>
      </c>
      <c r="J31" s="4">
        <f t="shared" si="9"/>
        <v>46067</v>
      </c>
      <c r="L31" s="39"/>
      <c r="M31" s="39"/>
      <c r="N31" s="42"/>
      <c r="O31" s="39"/>
      <c r="P31" s="39"/>
      <c r="Q31" s="38"/>
      <c r="R31" s="38"/>
      <c r="S31" s="38"/>
      <c r="T31" s="38"/>
      <c r="U31" s="38"/>
      <c r="V31" s="38"/>
      <c r="W31" s="38"/>
    </row>
    <row r="32" spans="1:23" s="13" customFormat="1" ht="27.6" x14ac:dyDescent="0.3">
      <c r="A32" s="55"/>
      <c r="B32" s="49"/>
      <c r="C32" s="56"/>
      <c r="D32" s="49"/>
      <c r="E32" s="3" t="s">
        <v>10</v>
      </c>
      <c r="F32" s="4">
        <v>3286257</v>
      </c>
      <c r="G32" s="4">
        <v>2990587</v>
      </c>
      <c r="H32" s="4">
        <v>369713</v>
      </c>
      <c r="I32" s="4">
        <v>2000000</v>
      </c>
      <c r="J32" s="4">
        <f t="shared" si="9"/>
        <v>620874</v>
      </c>
      <c r="L32" s="44"/>
      <c r="M32" s="44"/>
      <c r="N32" s="42"/>
      <c r="O32" s="42"/>
      <c r="P32" s="39"/>
      <c r="Q32" s="38"/>
      <c r="R32" s="38"/>
      <c r="S32" s="38"/>
      <c r="T32" s="38"/>
      <c r="U32" s="38"/>
      <c r="V32" s="38"/>
      <c r="W32" s="38"/>
    </row>
    <row r="33" spans="1:23" s="13" customFormat="1" ht="27.6" x14ac:dyDescent="0.3">
      <c r="A33" s="55"/>
      <c r="B33" s="49"/>
      <c r="C33" s="56"/>
      <c r="D33" s="49"/>
      <c r="E33" s="3" t="s">
        <v>31</v>
      </c>
      <c r="F33" s="4">
        <v>64879</v>
      </c>
      <c r="G33" s="4">
        <v>64879</v>
      </c>
      <c r="H33" s="4">
        <v>0</v>
      </c>
      <c r="I33" s="4">
        <v>10000</v>
      </c>
      <c r="J33" s="4">
        <f t="shared" si="9"/>
        <v>54879</v>
      </c>
      <c r="L33" s="39"/>
      <c r="M33" s="39"/>
      <c r="N33" s="39"/>
      <c r="O33" s="39"/>
      <c r="P33" s="39"/>
      <c r="Q33" s="38"/>
      <c r="R33" s="38"/>
      <c r="S33" s="38"/>
      <c r="T33" s="38"/>
      <c r="U33" s="38"/>
      <c r="V33" s="38"/>
      <c r="W33" s="38"/>
    </row>
    <row r="34" spans="1:23" s="13" customFormat="1" ht="27.6" x14ac:dyDescent="0.3">
      <c r="A34" s="55"/>
      <c r="B34" s="49"/>
      <c r="C34" s="56"/>
      <c r="D34" s="49"/>
      <c r="E34" s="3" t="s">
        <v>26</v>
      </c>
      <c r="F34" s="4">
        <v>11697</v>
      </c>
      <c r="G34" s="4">
        <v>11697</v>
      </c>
      <c r="H34" s="4">
        <v>0</v>
      </c>
      <c r="I34" s="4">
        <v>4999</v>
      </c>
      <c r="J34" s="4">
        <f t="shared" si="9"/>
        <v>6698</v>
      </c>
      <c r="L34" s="39"/>
      <c r="M34" s="39"/>
      <c r="N34" s="39"/>
      <c r="O34" s="39"/>
      <c r="P34" s="39"/>
      <c r="Q34" s="38"/>
      <c r="R34" s="38"/>
      <c r="S34" s="38"/>
      <c r="T34" s="38"/>
      <c r="U34" s="38"/>
      <c r="V34" s="38"/>
      <c r="W34" s="38"/>
    </row>
    <row r="35" spans="1:23" s="13" customFormat="1" ht="27.6" x14ac:dyDescent="0.3">
      <c r="A35" s="55"/>
      <c r="B35" s="49"/>
      <c r="C35" s="56"/>
      <c r="D35" s="49"/>
      <c r="E35" s="3" t="s">
        <v>32</v>
      </c>
      <c r="F35" s="4">
        <v>29906</v>
      </c>
      <c r="G35" s="4">
        <v>29906</v>
      </c>
      <c r="H35" s="4">
        <v>0</v>
      </c>
      <c r="I35" s="4">
        <v>999</v>
      </c>
      <c r="J35" s="4">
        <f t="shared" si="9"/>
        <v>28907</v>
      </c>
      <c r="L35" s="34"/>
      <c r="M35" s="34"/>
      <c r="N35" s="42"/>
      <c r="O35" s="34"/>
      <c r="P35" s="39"/>
      <c r="Q35" s="38"/>
      <c r="R35" s="38"/>
      <c r="S35" s="38"/>
      <c r="T35" s="38"/>
      <c r="U35" s="38"/>
      <c r="V35" s="38"/>
      <c r="W35" s="38"/>
    </row>
    <row r="36" spans="1:23" s="13" customFormat="1" ht="13.8" x14ac:dyDescent="0.3">
      <c r="A36" s="48" t="s">
        <v>114</v>
      </c>
      <c r="B36" s="48"/>
      <c r="C36" s="48"/>
      <c r="D36" s="48"/>
      <c r="E36" s="48"/>
      <c r="F36" s="15">
        <f>+F30+F31+F32+F33+F34+F35</f>
        <v>3543433</v>
      </c>
      <c r="G36" s="15">
        <f t="shared" ref="G36:J36" si="14">+G30+G31+G32+G33+G34+G35</f>
        <v>3247763</v>
      </c>
      <c r="H36" s="15">
        <f t="shared" si="14"/>
        <v>374340</v>
      </c>
      <c r="I36" s="15">
        <f t="shared" si="14"/>
        <v>2115998</v>
      </c>
      <c r="J36" s="15">
        <f t="shared" si="14"/>
        <v>757425</v>
      </c>
      <c r="L36" s="39"/>
      <c r="M36" s="39"/>
      <c r="N36" s="39"/>
      <c r="O36" s="39"/>
      <c r="P36" s="39"/>
      <c r="Q36" s="38"/>
      <c r="R36" s="38"/>
      <c r="S36" s="38"/>
      <c r="T36" s="38"/>
      <c r="U36" s="38"/>
      <c r="V36" s="38"/>
      <c r="W36" s="38"/>
    </row>
    <row r="37" spans="1:23" s="13" customFormat="1" ht="41.4" x14ac:dyDescent="0.3">
      <c r="A37" s="55">
        <v>7</v>
      </c>
      <c r="B37" s="49" t="s">
        <v>33</v>
      </c>
      <c r="C37" s="56" t="s">
        <v>34</v>
      </c>
      <c r="D37" s="49" t="s">
        <v>27</v>
      </c>
      <c r="E37" s="3" t="s">
        <v>21</v>
      </c>
      <c r="F37" s="4">
        <v>2500</v>
      </c>
      <c r="G37" s="4">
        <v>2500</v>
      </c>
      <c r="H37" s="4">
        <v>2500</v>
      </c>
      <c r="I37" s="4">
        <f t="shared" si="8"/>
        <v>0</v>
      </c>
      <c r="J37" s="4">
        <f t="shared" si="9"/>
        <v>0</v>
      </c>
      <c r="L37" s="39"/>
      <c r="M37" s="39"/>
      <c r="N37" s="39"/>
      <c r="O37" s="39"/>
      <c r="P37" s="39"/>
      <c r="Q37" s="38"/>
      <c r="R37" s="38"/>
      <c r="S37" s="38"/>
      <c r="T37" s="38"/>
      <c r="U37" s="38"/>
      <c r="V37" s="38"/>
      <c r="W37" s="38"/>
    </row>
    <row r="38" spans="1:23" s="13" customFormat="1" ht="27.6" x14ac:dyDescent="0.3">
      <c r="A38" s="55"/>
      <c r="B38" s="49"/>
      <c r="C38" s="56"/>
      <c r="D38" s="49"/>
      <c r="E38" s="3" t="s">
        <v>22</v>
      </c>
      <c r="F38" s="4">
        <v>17600</v>
      </c>
      <c r="G38" s="4">
        <v>15600</v>
      </c>
      <c r="H38" s="4">
        <v>14300</v>
      </c>
      <c r="I38" s="4">
        <f t="shared" si="8"/>
        <v>1300</v>
      </c>
      <c r="J38" s="4">
        <f t="shared" si="9"/>
        <v>0</v>
      </c>
      <c r="L38" s="39"/>
      <c r="M38" s="39"/>
      <c r="N38" s="39"/>
      <c r="O38" s="39"/>
      <c r="P38" s="39"/>
      <c r="Q38" s="38"/>
      <c r="R38" s="38"/>
      <c r="S38" s="38"/>
      <c r="T38" s="38"/>
      <c r="U38" s="38"/>
      <c r="V38" s="38"/>
      <c r="W38" s="38"/>
    </row>
    <row r="39" spans="1:23" s="13" customFormat="1" ht="31.5" customHeight="1" x14ac:dyDescent="0.3">
      <c r="A39" s="55"/>
      <c r="B39" s="49"/>
      <c r="C39" s="56"/>
      <c r="D39" s="49"/>
      <c r="E39" s="3" t="s">
        <v>10</v>
      </c>
      <c r="F39" s="4">
        <v>789796</v>
      </c>
      <c r="G39" s="4">
        <v>789796</v>
      </c>
      <c r="H39" s="4">
        <v>587839</v>
      </c>
      <c r="I39" s="4">
        <f t="shared" si="8"/>
        <v>201957</v>
      </c>
      <c r="J39" s="4">
        <f t="shared" si="9"/>
        <v>0</v>
      </c>
      <c r="L39" s="39"/>
      <c r="M39" s="39"/>
      <c r="N39" s="39"/>
      <c r="O39" s="39"/>
      <c r="P39" s="39"/>
      <c r="Q39" s="38"/>
      <c r="R39" s="38"/>
      <c r="S39" s="38"/>
      <c r="T39" s="38"/>
      <c r="U39" s="38"/>
      <c r="V39" s="38"/>
      <c r="W39" s="38"/>
    </row>
    <row r="40" spans="1:23" s="13" customFormat="1" ht="13.8" x14ac:dyDescent="0.3">
      <c r="A40" s="48" t="s">
        <v>114</v>
      </c>
      <c r="B40" s="48"/>
      <c r="C40" s="48"/>
      <c r="D40" s="48"/>
      <c r="E40" s="48"/>
      <c r="F40" s="15">
        <f>+F37+F38+F39</f>
        <v>809896</v>
      </c>
      <c r="G40" s="15">
        <f t="shared" ref="G40:J40" si="15">+G37+G38+G39</f>
        <v>807896</v>
      </c>
      <c r="H40" s="15">
        <f t="shared" si="15"/>
        <v>604639</v>
      </c>
      <c r="I40" s="15">
        <f t="shared" si="15"/>
        <v>203257</v>
      </c>
      <c r="J40" s="15">
        <f t="shared" si="15"/>
        <v>0</v>
      </c>
      <c r="L40" s="39"/>
      <c r="M40" s="39"/>
      <c r="N40" s="39"/>
      <c r="O40" s="39"/>
      <c r="P40" s="39"/>
      <c r="Q40" s="38"/>
      <c r="R40" s="38"/>
      <c r="S40" s="38"/>
      <c r="T40" s="38"/>
      <c r="U40" s="38"/>
      <c r="V40" s="38"/>
      <c r="W40" s="38"/>
    </row>
    <row r="41" spans="1:23" s="13" customFormat="1" ht="41.4" x14ac:dyDescent="0.3">
      <c r="A41" s="55">
        <v>8</v>
      </c>
      <c r="B41" s="49" t="s">
        <v>38</v>
      </c>
      <c r="C41" s="56" t="s">
        <v>39</v>
      </c>
      <c r="D41" s="49" t="s">
        <v>30</v>
      </c>
      <c r="E41" s="3" t="s">
        <v>21</v>
      </c>
      <c r="F41" s="4">
        <v>97827</v>
      </c>
      <c r="G41" s="4">
        <v>97825</v>
      </c>
      <c r="H41" s="4">
        <v>97825</v>
      </c>
      <c r="I41" s="4">
        <f t="shared" si="8"/>
        <v>0</v>
      </c>
      <c r="J41" s="4">
        <f t="shared" si="9"/>
        <v>0</v>
      </c>
      <c r="L41" s="39"/>
      <c r="M41" s="39"/>
      <c r="N41" s="39"/>
      <c r="O41" s="39"/>
      <c r="P41" s="39"/>
      <c r="Q41" s="38"/>
      <c r="R41" s="38"/>
      <c r="S41" s="38"/>
      <c r="T41" s="38"/>
      <c r="U41" s="38"/>
      <c r="V41" s="38"/>
      <c r="W41" s="38"/>
    </row>
    <row r="42" spans="1:23" s="13" customFormat="1" ht="27.6" x14ac:dyDescent="0.3">
      <c r="A42" s="55"/>
      <c r="B42" s="49"/>
      <c r="C42" s="56"/>
      <c r="D42" s="49"/>
      <c r="E42" s="3" t="s">
        <v>22</v>
      </c>
      <c r="F42" s="4">
        <v>401591</v>
      </c>
      <c r="G42" s="4">
        <v>401591</v>
      </c>
      <c r="H42" s="4">
        <v>69655</v>
      </c>
      <c r="I42" s="4">
        <v>176379</v>
      </c>
      <c r="J42" s="4">
        <f t="shared" si="9"/>
        <v>155557</v>
      </c>
      <c r="L42" s="39"/>
      <c r="M42" s="39"/>
      <c r="N42" s="39"/>
      <c r="O42" s="39"/>
      <c r="P42" s="39"/>
      <c r="Q42" s="38"/>
      <c r="R42" s="38"/>
      <c r="S42" s="38"/>
      <c r="T42" s="38"/>
      <c r="U42" s="38"/>
      <c r="V42" s="38"/>
      <c r="W42" s="38"/>
    </row>
    <row r="43" spans="1:23" s="13" customFormat="1" ht="27.6" x14ac:dyDescent="0.3">
      <c r="A43" s="55"/>
      <c r="B43" s="49"/>
      <c r="C43" s="56"/>
      <c r="D43" s="49"/>
      <c r="E43" s="3" t="s">
        <v>10</v>
      </c>
      <c r="F43" s="4">
        <v>18602389</v>
      </c>
      <c r="G43" s="4">
        <v>18602389</v>
      </c>
      <c r="H43" s="4">
        <v>739907</v>
      </c>
      <c r="I43" s="4">
        <v>4826709</v>
      </c>
      <c r="J43" s="4">
        <f t="shared" si="9"/>
        <v>13035773</v>
      </c>
      <c r="L43" s="39"/>
      <c r="M43" s="39"/>
      <c r="N43" s="39"/>
      <c r="O43" s="39"/>
      <c r="P43" s="39"/>
      <c r="Q43" s="38"/>
      <c r="R43" s="38"/>
      <c r="S43" s="38"/>
      <c r="T43" s="38"/>
      <c r="U43" s="38"/>
      <c r="V43" s="38"/>
      <c r="W43" s="38"/>
    </row>
    <row r="44" spans="1:23" s="13" customFormat="1" ht="27.6" x14ac:dyDescent="0.3">
      <c r="A44" s="55"/>
      <c r="B44" s="49"/>
      <c r="C44" s="56"/>
      <c r="D44" s="49"/>
      <c r="E44" s="3" t="s">
        <v>26</v>
      </c>
      <c r="F44" s="4">
        <v>395158</v>
      </c>
      <c r="G44" s="4">
        <v>395158</v>
      </c>
      <c r="H44" s="4">
        <v>0</v>
      </c>
      <c r="I44" s="4">
        <v>1</v>
      </c>
      <c r="J44" s="4">
        <f t="shared" si="9"/>
        <v>395157</v>
      </c>
      <c r="L44" s="39"/>
      <c r="M44" s="39"/>
      <c r="N44" s="39"/>
      <c r="O44" s="39"/>
      <c r="P44" s="39"/>
      <c r="Q44" s="38"/>
      <c r="R44" s="38"/>
      <c r="S44" s="38"/>
      <c r="T44" s="38"/>
      <c r="U44" s="38"/>
      <c r="V44" s="38"/>
      <c r="W44" s="38"/>
    </row>
    <row r="45" spans="1:23" s="13" customFormat="1" ht="27.6" x14ac:dyDescent="0.3">
      <c r="A45" s="55"/>
      <c r="B45" s="49"/>
      <c r="C45" s="56"/>
      <c r="D45" s="49"/>
      <c r="E45" s="3" t="s">
        <v>32</v>
      </c>
      <c r="F45" s="4">
        <v>142694</v>
      </c>
      <c r="G45" s="4">
        <v>142694</v>
      </c>
      <c r="H45" s="4">
        <v>0</v>
      </c>
      <c r="I45" s="4">
        <v>1</v>
      </c>
      <c r="J45" s="4">
        <f t="shared" si="9"/>
        <v>142693</v>
      </c>
      <c r="L45" s="39"/>
      <c r="M45" s="39"/>
      <c r="N45" s="39"/>
      <c r="O45" s="39"/>
      <c r="P45" s="39"/>
      <c r="Q45" s="38"/>
      <c r="R45" s="38"/>
      <c r="S45" s="38"/>
      <c r="T45" s="38"/>
      <c r="U45" s="38"/>
      <c r="V45" s="38"/>
      <c r="W45" s="38"/>
    </row>
    <row r="46" spans="1:23" s="13" customFormat="1" ht="13.8" x14ac:dyDescent="0.3">
      <c r="A46" s="48" t="s">
        <v>114</v>
      </c>
      <c r="B46" s="48"/>
      <c r="C46" s="48"/>
      <c r="D46" s="48"/>
      <c r="E46" s="48"/>
      <c r="F46" s="15">
        <f>+F41+F42+F43+F44+F45</f>
        <v>19639659</v>
      </c>
      <c r="G46" s="15">
        <f t="shared" ref="G46:J46" si="16">+G41+G42+G43+G44+G45</f>
        <v>19639657</v>
      </c>
      <c r="H46" s="15">
        <f t="shared" si="16"/>
        <v>907387</v>
      </c>
      <c r="I46" s="15">
        <f t="shared" si="16"/>
        <v>5003090</v>
      </c>
      <c r="J46" s="15">
        <f t="shared" si="16"/>
        <v>13729180</v>
      </c>
      <c r="L46" s="39"/>
      <c r="M46" s="39"/>
      <c r="N46" s="39"/>
      <c r="O46" s="39"/>
      <c r="P46" s="39"/>
      <c r="Q46" s="38"/>
      <c r="R46" s="38"/>
      <c r="S46" s="38"/>
      <c r="T46" s="38"/>
      <c r="U46" s="38"/>
      <c r="V46" s="38"/>
      <c r="W46" s="38"/>
    </row>
    <row r="47" spans="1:23" s="13" customFormat="1" ht="41.4" x14ac:dyDescent="0.3">
      <c r="A47" s="51">
        <v>9</v>
      </c>
      <c r="B47" s="49">
        <v>30003322</v>
      </c>
      <c r="C47" s="50" t="s">
        <v>40</v>
      </c>
      <c r="D47" s="49" t="s">
        <v>27</v>
      </c>
      <c r="E47" s="3" t="s">
        <v>21</v>
      </c>
      <c r="F47" s="4">
        <v>3871</v>
      </c>
      <c r="G47" s="4">
        <v>3871</v>
      </c>
      <c r="H47" s="4">
        <v>0</v>
      </c>
      <c r="I47" s="4">
        <v>1</v>
      </c>
      <c r="J47" s="4">
        <f t="shared" ref="J47:J50" si="17">G47-H47-I47</f>
        <v>3870</v>
      </c>
      <c r="L47" s="34"/>
      <c r="M47" s="34"/>
      <c r="N47" s="34"/>
      <c r="O47" s="34"/>
      <c r="P47" s="39"/>
      <c r="Q47" s="38"/>
      <c r="R47" s="38"/>
      <c r="S47" s="38"/>
      <c r="T47" s="38"/>
      <c r="U47" s="38"/>
      <c r="V47" s="38"/>
      <c r="W47" s="38"/>
    </row>
    <row r="48" spans="1:23" s="13" customFormat="1" ht="27.6" x14ac:dyDescent="0.3">
      <c r="A48" s="51"/>
      <c r="B48" s="49"/>
      <c r="C48" s="50"/>
      <c r="D48" s="49"/>
      <c r="E48" s="3" t="s">
        <v>22</v>
      </c>
      <c r="F48" s="4">
        <v>99616</v>
      </c>
      <c r="G48" s="4">
        <v>99616</v>
      </c>
      <c r="H48" s="4">
        <v>24360</v>
      </c>
      <c r="I48" s="4">
        <v>1</v>
      </c>
      <c r="J48" s="4">
        <f t="shared" si="17"/>
        <v>75255</v>
      </c>
      <c r="L48" s="44"/>
      <c r="M48" s="40"/>
      <c r="N48" s="42"/>
      <c r="O48" s="42"/>
      <c r="P48" s="39"/>
      <c r="Q48" s="38"/>
      <c r="R48" s="38"/>
      <c r="S48" s="38"/>
      <c r="T48" s="38"/>
      <c r="U48" s="38"/>
      <c r="V48" s="38"/>
      <c r="W48" s="38"/>
    </row>
    <row r="49" spans="1:23" s="13" customFormat="1" ht="27.6" x14ac:dyDescent="0.3">
      <c r="A49" s="51"/>
      <c r="B49" s="49"/>
      <c r="C49" s="50"/>
      <c r="D49" s="49"/>
      <c r="E49" s="3" t="s">
        <v>41</v>
      </c>
      <c r="F49" s="4">
        <v>2049145</v>
      </c>
      <c r="G49" s="4">
        <v>2048951</v>
      </c>
      <c r="H49" s="4">
        <v>2048951</v>
      </c>
      <c r="I49" s="4">
        <f t="shared" ref="I49" si="18">G49-H49</f>
        <v>0</v>
      </c>
      <c r="J49" s="4">
        <f t="shared" si="17"/>
        <v>0</v>
      </c>
      <c r="L49" s="34"/>
      <c r="M49" s="34"/>
      <c r="N49" s="34"/>
      <c r="O49" s="34"/>
      <c r="P49" s="39"/>
      <c r="Q49" s="38"/>
      <c r="R49" s="38"/>
      <c r="S49" s="38"/>
      <c r="T49" s="38"/>
      <c r="U49" s="38"/>
      <c r="V49" s="38"/>
      <c r="W49" s="38"/>
    </row>
    <row r="50" spans="1:23" s="13" customFormat="1" ht="27.6" x14ac:dyDescent="0.3">
      <c r="A50" s="51"/>
      <c r="B50" s="49"/>
      <c r="C50" s="50"/>
      <c r="D50" s="49"/>
      <c r="E50" s="3" t="s">
        <v>10</v>
      </c>
      <c r="F50" s="4">
        <v>3325229</v>
      </c>
      <c r="G50" s="4">
        <v>3325229</v>
      </c>
      <c r="H50" s="4">
        <v>0</v>
      </c>
      <c r="I50" s="4">
        <v>1</v>
      </c>
      <c r="J50" s="4">
        <f t="shared" si="17"/>
        <v>3325228</v>
      </c>
      <c r="L50" s="39"/>
      <c r="M50" s="39"/>
      <c r="N50" s="39"/>
      <c r="O50" s="39"/>
      <c r="P50" s="39"/>
      <c r="Q50" s="38"/>
      <c r="R50" s="38"/>
      <c r="S50" s="38"/>
      <c r="T50" s="38"/>
      <c r="U50" s="38"/>
      <c r="V50" s="38"/>
      <c r="W50" s="38"/>
    </row>
    <row r="51" spans="1:23" s="13" customFormat="1" ht="13.8" x14ac:dyDescent="0.3">
      <c r="A51" s="48" t="s">
        <v>114</v>
      </c>
      <c r="B51" s="48"/>
      <c r="C51" s="48"/>
      <c r="D51" s="48"/>
      <c r="E51" s="48"/>
      <c r="F51" s="15">
        <f>+F47+F48+F49+F50</f>
        <v>5477861</v>
      </c>
      <c r="G51" s="15">
        <f t="shared" ref="G51:J51" si="19">+G47+G48+G49+G50</f>
        <v>5477667</v>
      </c>
      <c r="H51" s="15">
        <f t="shared" si="19"/>
        <v>2073311</v>
      </c>
      <c r="I51" s="15">
        <f t="shared" si="19"/>
        <v>3</v>
      </c>
      <c r="J51" s="15">
        <f t="shared" si="19"/>
        <v>3404353</v>
      </c>
      <c r="L51" s="39"/>
      <c r="M51" s="39"/>
      <c r="N51" s="39"/>
      <c r="O51" s="39"/>
      <c r="P51" s="39"/>
      <c r="Q51" s="38"/>
      <c r="R51" s="38"/>
      <c r="S51" s="38"/>
      <c r="T51" s="38"/>
      <c r="U51" s="38"/>
      <c r="V51" s="38"/>
      <c r="W51" s="38"/>
    </row>
    <row r="52" spans="1:23" s="13" customFormat="1" ht="41.4" x14ac:dyDescent="0.3">
      <c r="A52" s="55">
        <v>10</v>
      </c>
      <c r="B52" s="49" t="s">
        <v>42</v>
      </c>
      <c r="C52" s="56" t="s">
        <v>43</v>
      </c>
      <c r="D52" s="49" t="s">
        <v>30</v>
      </c>
      <c r="E52" s="3" t="s">
        <v>21</v>
      </c>
      <c r="F52" s="4">
        <v>3501</v>
      </c>
      <c r="G52" s="4">
        <v>3501</v>
      </c>
      <c r="H52" s="4">
        <v>3501</v>
      </c>
      <c r="I52" s="4">
        <f t="shared" si="8"/>
        <v>0</v>
      </c>
      <c r="J52" s="4">
        <f t="shared" si="9"/>
        <v>0</v>
      </c>
      <c r="L52" s="34"/>
      <c r="M52" s="34"/>
      <c r="N52" s="34"/>
      <c r="O52" s="34"/>
      <c r="P52" s="39"/>
      <c r="Q52" s="38"/>
      <c r="R52" s="38"/>
      <c r="S52" s="38"/>
      <c r="T52" s="38"/>
      <c r="U52" s="38"/>
      <c r="V52" s="38"/>
      <c r="W52" s="38"/>
    </row>
    <row r="53" spans="1:23" s="13" customFormat="1" ht="27.6" x14ac:dyDescent="0.3">
      <c r="A53" s="55"/>
      <c r="B53" s="49"/>
      <c r="C53" s="56"/>
      <c r="D53" s="49"/>
      <c r="E53" s="3" t="s">
        <v>22</v>
      </c>
      <c r="F53" s="4">
        <v>240990</v>
      </c>
      <c r="G53" s="4">
        <v>240990</v>
      </c>
      <c r="H53" s="4">
        <v>210859</v>
      </c>
      <c r="I53" s="4">
        <f t="shared" si="8"/>
        <v>30131</v>
      </c>
      <c r="J53" s="4">
        <f t="shared" si="9"/>
        <v>0</v>
      </c>
      <c r="L53" s="44"/>
      <c r="M53" s="44"/>
      <c r="N53" s="42"/>
      <c r="O53" s="42"/>
      <c r="P53" s="39"/>
      <c r="Q53" s="38"/>
      <c r="R53" s="38"/>
      <c r="S53" s="38"/>
      <c r="T53" s="38"/>
      <c r="U53" s="38"/>
      <c r="V53" s="38"/>
      <c r="W53" s="38"/>
    </row>
    <row r="54" spans="1:23" s="13" customFormat="1" ht="13.8" x14ac:dyDescent="0.3">
      <c r="A54" s="48" t="s">
        <v>114</v>
      </c>
      <c r="B54" s="48"/>
      <c r="C54" s="48"/>
      <c r="D54" s="48"/>
      <c r="E54" s="48"/>
      <c r="F54" s="15">
        <f>+F52+F53</f>
        <v>244491</v>
      </c>
      <c r="G54" s="15">
        <f t="shared" ref="G54:J54" si="20">+G52+G53</f>
        <v>244491</v>
      </c>
      <c r="H54" s="15">
        <f t="shared" si="20"/>
        <v>214360</v>
      </c>
      <c r="I54" s="15">
        <f t="shared" si="20"/>
        <v>30131</v>
      </c>
      <c r="J54" s="15">
        <f t="shared" si="20"/>
        <v>0</v>
      </c>
      <c r="L54" s="39"/>
      <c r="M54" s="39"/>
      <c r="N54" s="39"/>
      <c r="O54" s="39"/>
      <c r="P54" s="39"/>
      <c r="Q54" s="38"/>
      <c r="R54" s="38"/>
      <c r="S54" s="38"/>
      <c r="T54" s="38"/>
      <c r="U54" s="38"/>
      <c r="V54" s="38"/>
      <c r="W54" s="38"/>
    </row>
    <row r="55" spans="1:23" s="13" customFormat="1" ht="41.4" x14ac:dyDescent="0.3">
      <c r="A55" s="55">
        <v>11</v>
      </c>
      <c r="B55" s="49" t="s">
        <v>46</v>
      </c>
      <c r="C55" s="56" t="s">
        <v>47</v>
      </c>
      <c r="D55" s="49" t="s">
        <v>27</v>
      </c>
      <c r="E55" s="3" t="s">
        <v>21</v>
      </c>
      <c r="F55" s="4">
        <v>2962</v>
      </c>
      <c r="G55" s="4">
        <v>2962</v>
      </c>
      <c r="H55" s="4">
        <v>2962</v>
      </c>
      <c r="I55" s="4">
        <f t="shared" si="8"/>
        <v>0</v>
      </c>
      <c r="J55" s="4">
        <f t="shared" si="9"/>
        <v>0</v>
      </c>
      <c r="L55" s="34"/>
      <c r="M55" s="34"/>
      <c r="N55" s="34"/>
      <c r="O55" s="34"/>
      <c r="P55" s="39"/>
      <c r="Q55" s="38"/>
      <c r="R55" s="38"/>
      <c r="S55" s="38"/>
      <c r="T55" s="38"/>
      <c r="U55" s="38"/>
      <c r="V55" s="38"/>
      <c r="W55" s="38"/>
    </row>
    <row r="56" spans="1:23" s="13" customFormat="1" ht="49.5" customHeight="1" x14ac:dyDescent="0.3">
      <c r="A56" s="55"/>
      <c r="B56" s="49"/>
      <c r="C56" s="56"/>
      <c r="D56" s="49"/>
      <c r="E56" s="3" t="s">
        <v>22</v>
      </c>
      <c r="F56" s="4">
        <v>145784</v>
      </c>
      <c r="G56" s="4">
        <v>110000</v>
      </c>
      <c r="H56" s="4">
        <v>33000</v>
      </c>
      <c r="I56" s="4">
        <f t="shared" si="8"/>
        <v>77000</v>
      </c>
      <c r="J56" s="4">
        <f t="shared" si="9"/>
        <v>0</v>
      </c>
      <c r="L56" s="40"/>
      <c r="M56" s="40"/>
      <c r="N56" s="42"/>
      <c r="O56" s="42"/>
      <c r="P56" s="39"/>
      <c r="Q56" s="38"/>
      <c r="R56" s="38"/>
      <c r="S56" s="38"/>
      <c r="T56" s="38"/>
      <c r="U56" s="38"/>
      <c r="V56" s="38"/>
      <c r="W56" s="38"/>
    </row>
    <row r="57" spans="1:23" s="13" customFormat="1" ht="13.8" x14ac:dyDescent="0.3">
      <c r="A57" s="52" t="s">
        <v>114</v>
      </c>
      <c r="B57" s="53"/>
      <c r="C57" s="53"/>
      <c r="D57" s="53"/>
      <c r="E57" s="54"/>
      <c r="F57" s="15">
        <f>+F55+F56</f>
        <v>148746</v>
      </c>
      <c r="G57" s="15">
        <f t="shared" ref="G57:J57" si="21">+G55+G56</f>
        <v>112962</v>
      </c>
      <c r="H57" s="15">
        <f t="shared" si="21"/>
        <v>35962</v>
      </c>
      <c r="I57" s="15">
        <f t="shared" si="21"/>
        <v>77000</v>
      </c>
      <c r="J57" s="15">
        <f t="shared" si="21"/>
        <v>0</v>
      </c>
      <c r="L57" s="39"/>
      <c r="M57" s="39"/>
      <c r="N57" s="39"/>
      <c r="O57" s="39"/>
      <c r="P57" s="39"/>
      <c r="Q57" s="38"/>
      <c r="R57" s="38"/>
      <c r="S57" s="38"/>
      <c r="T57" s="38"/>
      <c r="U57" s="38"/>
      <c r="V57" s="38"/>
      <c r="W57" s="38"/>
    </row>
    <row r="58" spans="1:23" s="13" customFormat="1" ht="41.4" x14ac:dyDescent="0.3">
      <c r="A58" s="55">
        <v>12</v>
      </c>
      <c r="B58" s="49" t="s">
        <v>48</v>
      </c>
      <c r="C58" s="56" t="s">
        <v>49</v>
      </c>
      <c r="D58" s="49" t="s">
        <v>27</v>
      </c>
      <c r="E58" s="3" t="s">
        <v>21</v>
      </c>
      <c r="F58" s="4">
        <v>2400</v>
      </c>
      <c r="G58" s="4">
        <v>2400</v>
      </c>
      <c r="H58" s="4">
        <v>2400</v>
      </c>
      <c r="I58" s="4">
        <f t="shared" si="8"/>
        <v>0</v>
      </c>
      <c r="J58" s="4">
        <f t="shared" si="9"/>
        <v>0</v>
      </c>
      <c r="L58" s="34"/>
      <c r="M58" s="34"/>
      <c r="N58" s="34"/>
      <c r="O58" s="34"/>
      <c r="P58" s="39"/>
      <c r="Q58" s="38"/>
      <c r="R58" s="38"/>
      <c r="S58" s="38"/>
      <c r="T58" s="38"/>
      <c r="U58" s="38"/>
      <c r="V58" s="38"/>
      <c r="W58" s="38"/>
    </row>
    <row r="59" spans="1:23" s="13" customFormat="1" ht="27.6" x14ac:dyDescent="0.3">
      <c r="A59" s="55"/>
      <c r="B59" s="49"/>
      <c r="C59" s="56"/>
      <c r="D59" s="49"/>
      <c r="E59" s="3" t="s">
        <v>22</v>
      </c>
      <c r="F59" s="4">
        <v>16498</v>
      </c>
      <c r="G59" s="4">
        <v>15226</v>
      </c>
      <c r="H59" s="4">
        <v>12000</v>
      </c>
      <c r="I59" s="4">
        <f t="shared" si="8"/>
        <v>3226</v>
      </c>
      <c r="J59" s="4">
        <f t="shared" si="9"/>
        <v>0</v>
      </c>
      <c r="L59" s="40"/>
      <c r="M59" s="40"/>
      <c r="N59" s="42"/>
      <c r="O59" s="42"/>
      <c r="P59" s="39"/>
      <c r="Q59" s="38"/>
      <c r="R59" s="38"/>
      <c r="S59" s="38"/>
      <c r="T59" s="38"/>
      <c r="U59" s="38"/>
      <c r="V59" s="38"/>
      <c r="W59" s="38"/>
    </row>
    <row r="60" spans="1:23" s="13" customFormat="1" ht="27.6" x14ac:dyDescent="0.3">
      <c r="A60" s="55"/>
      <c r="B60" s="49"/>
      <c r="C60" s="56"/>
      <c r="D60" s="49"/>
      <c r="E60" s="3" t="s">
        <v>10</v>
      </c>
      <c r="F60" s="4">
        <v>870449</v>
      </c>
      <c r="G60" s="4">
        <v>870449</v>
      </c>
      <c r="H60" s="4">
        <v>447377</v>
      </c>
      <c r="I60" s="4">
        <f t="shared" si="8"/>
        <v>423072</v>
      </c>
      <c r="J60" s="4">
        <f t="shared" si="9"/>
        <v>0</v>
      </c>
      <c r="L60" s="40"/>
      <c r="M60" s="40"/>
      <c r="N60" s="42"/>
      <c r="O60" s="42"/>
      <c r="P60" s="39"/>
      <c r="Q60" s="38"/>
      <c r="R60" s="38"/>
      <c r="S60" s="38"/>
      <c r="T60" s="38"/>
      <c r="U60" s="38"/>
      <c r="V60" s="38"/>
      <c r="W60" s="38"/>
    </row>
    <row r="61" spans="1:23" s="13" customFormat="1" ht="13.8" x14ac:dyDescent="0.3">
      <c r="A61" s="52" t="s">
        <v>114</v>
      </c>
      <c r="B61" s="53"/>
      <c r="C61" s="53"/>
      <c r="D61" s="53"/>
      <c r="E61" s="54"/>
      <c r="F61" s="15">
        <f>+F58+F59+F60</f>
        <v>889347</v>
      </c>
      <c r="G61" s="15">
        <f t="shared" ref="G61:J61" si="22">+G58+G59+G60</f>
        <v>888075</v>
      </c>
      <c r="H61" s="15">
        <f t="shared" si="22"/>
        <v>461777</v>
      </c>
      <c r="I61" s="15">
        <f t="shared" si="22"/>
        <v>426298</v>
      </c>
      <c r="J61" s="15">
        <f t="shared" si="22"/>
        <v>0</v>
      </c>
      <c r="L61" s="39"/>
      <c r="M61" s="39"/>
      <c r="N61" s="39"/>
      <c r="O61" s="39"/>
      <c r="P61" s="39"/>
      <c r="Q61" s="38"/>
      <c r="R61" s="38"/>
      <c r="S61" s="38"/>
      <c r="T61" s="38"/>
      <c r="U61" s="38"/>
      <c r="V61" s="38"/>
      <c r="W61" s="38"/>
    </row>
    <row r="62" spans="1:23" s="13" customFormat="1" ht="41.4" x14ac:dyDescent="0.3">
      <c r="A62" s="1">
        <v>13</v>
      </c>
      <c r="B62" s="2" t="s">
        <v>50</v>
      </c>
      <c r="C62" s="22" t="s">
        <v>51</v>
      </c>
      <c r="D62" s="2" t="s">
        <v>30</v>
      </c>
      <c r="E62" s="3" t="s">
        <v>22</v>
      </c>
      <c r="F62" s="4">
        <v>76730</v>
      </c>
      <c r="G62" s="4">
        <v>76730</v>
      </c>
      <c r="H62" s="4">
        <v>7673</v>
      </c>
      <c r="I62" s="4">
        <f t="shared" si="8"/>
        <v>69057</v>
      </c>
      <c r="J62" s="4">
        <f t="shared" si="9"/>
        <v>0</v>
      </c>
      <c r="L62" s="44"/>
      <c r="M62" s="44"/>
      <c r="N62" s="42"/>
      <c r="O62" s="42"/>
      <c r="P62" s="39"/>
      <c r="Q62" s="38"/>
      <c r="R62" s="38"/>
      <c r="S62" s="38"/>
      <c r="T62" s="38"/>
      <c r="U62" s="38"/>
      <c r="V62" s="38"/>
      <c r="W62" s="38"/>
    </row>
    <row r="63" spans="1:23" s="13" customFormat="1" ht="13.8" x14ac:dyDescent="0.3">
      <c r="A63" s="52" t="s">
        <v>114</v>
      </c>
      <c r="B63" s="53"/>
      <c r="C63" s="53"/>
      <c r="D63" s="53"/>
      <c r="E63" s="54"/>
      <c r="F63" s="15">
        <f>+F62</f>
        <v>76730</v>
      </c>
      <c r="G63" s="15">
        <f t="shared" ref="G63:J63" si="23">+G62</f>
        <v>76730</v>
      </c>
      <c r="H63" s="15">
        <f t="shared" si="23"/>
        <v>7673</v>
      </c>
      <c r="I63" s="15">
        <f t="shared" si="23"/>
        <v>69057</v>
      </c>
      <c r="J63" s="15">
        <f t="shared" si="23"/>
        <v>0</v>
      </c>
      <c r="L63" s="39"/>
      <c r="M63" s="39"/>
      <c r="N63" s="39"/>
      <c r="O63" s="39"/>
      <c r="P63" s="39"/>
      <c r="Q63" s="38"/>
      <c r="R63" s="38"/>
      <c r="S63" s="38"/>
      <c r="T63" s="38"/>
      <c r="U63" s="38"/>
      <c r="V63" s="38"/>
      <c r="W63" s="38"/>
    </row>
    <row r="64" spans="1:23" s="13" customFormat="1" ht="41.4" x14ac:dyDescent="0.3">
      <c r="A64" s="55">
        <v>14</v>
      </c>
      <c r="B64" s="49" t="s">
        <v>52</v>
      </c>
      <c r="C64" s="56" t="s">
        <v>53</v>
      </c>
      <c r="D64" s="49" t="s">
        <v>30</v>
      </c>
      <c r="E64" s="3" t="s">
        <v>21</v>
      </c>
      <c r="F64" s="4">
        <v>9172</v>
      </c>
      <c r="G64" s="4">
        <v>9172</v>
      </c>
      <c r="H64" s="4">
        <v>9172</v>
      </c>
      <c r="I64" s="4">
        <f t="shared" si="8"/>
        <v>0</v>
      </c>
      <c r="J64" s="4">
        <f t="shared" si="9"/>
        <v>0</v>
      </c>
      <c r="L64" s="34"/>
      <c r="M64" s="34"/>
      <c r="N64" s="34"/>
      <c r="O64" s="34"/>
      <c r="P64" s="39"/>
      <c r="Q64" s="38"/>
      <c r="R64" s="38"/>
      <c r="S64" s="38"/>
      <c r="T64" s="38"/>
      <c r="U64" s="38"/>
      <c r="V64" s="38"/>
      <c r="W64" s="38"/>
    </row>
    <row r="65" spans="1:23" s="13" customFormat="1" ht="27.6" x14ac:dyDescent="0.3">
      <c r="A65" s="55"/>
      <c r="B65" s="49"/>
      <c r="C65" s="56"/>
      <c r="D65" s="49"/>
      <c r="E65" s="3" t="s">
        <v>22</v>
      </c>
      <c r="F65" s="4">
        <v>70120</v>
      </c>
      <c r="G65" s="4">
        <v>70120</v>
      </c>
      <c r="H65" s="4">
        <v>70120</v>
      </c>
      <c r="I65" s="4">
        <f t="shared" si="8"/>
        <v>0</v>
      </c>
      <c r="J65" s="4">
        <f t="shared" si="9"/>
        <v>0</v>
      </c>
      <c r="L65" s="44"/>
      <c r="M65" s="44"/>
      <c r="N65" s="42"/>
      <c r="O65" s="42"/>
      <c r="P65" s="39"/>
      <c r="Q65" s="38"/>
      <c r="R65" s="38"/>
      <c r="S65" s="38"/>
      <c r="T65" s="38"/>
      <c r="U65" s="38"/>
      <c r="V65" s="38"/>
      <c r="W65" s="38"/>
    </row>
    <row r="66" spans="1:23" s="13" customFormat="1" ht="27.6" x14ac:dyDescent="0.3">
      <c r="A66" s="55"/>
      <c r="B66" s="49"/>
      <c r="C66" s="56"/>
      <c r="D66" s="49"/>
      <c r="E66" s="3" t="s">
        <v>10</v>
      </c>
      <c r="F66" s="4">
        <v>2947984</v>
      </c>
      <c r="G66" s="4">
        <v>2947984</v>
      </c>
      <c r="H66" s="4">
        <v>2932196</v>
      </c>
      <c r="I66" s="4">
        <f t="shared" si="8"/>
        <v>15788</v>
      </c>
      <c r="J66" s="4">
        <f t="shared" si="9"/>
        <v>0</v>
      </c>
      <c r="L66" s="44"/>
      <c r="M66" s="44"/>
      <c r="N66" s="42"/>
      <c r="O66" s="42"/>
      <c r="P66" s="39"/>
      <c r="Q66" s="38"/>
      <c r="R66" s="38"/>
      <c r="S66" s="38"/>
      <c r="T66" s="38"/>
      <c r="U66" s="38"/>
      <c r="V66" s="38"/>
      <c r="W66" s="38"/>
    </row>
    <row r="67" spans="1:23" s="13" customFormat="1" ht="27.6" x14ac:dyDescent="0.3">
      <c r="A67" s="55"/>
      <c r="B67" s="49"/>
      <c r="C67" s="56"/>
      <c r="D67" s="49"/>
      <c r="E67" s="3" t="s">
        <v>31</v>
      </c>
      <c r="F67" s="4">
        <v>25345</v>
      </c>
      <c r="G67" s="4">
        <v>25345</v>
      </c>
      <c r="H67" s="4">
        <v>15407</v>
      </c>
      <c r="I67" s="4">
        <f t="shared" si="8"/>
        <v>9938</v>
      </c>
      <c r="J67" s="4">
        <f t="shared" si="9"/>
        <v>0</v>
      </c>
      <c r="L67" s="44"/>
      <c r="M67" s="39"/>
      <c r="N67" s="42"/>
      <c r="O67" s="39"/>
      <c r="P67" s="39"/>
      <c r="Q67" s="38"/>
      <c r="R67" s="38"/>
      <c r="S67" s="38"/>
      <c r="T67" s="38"/>
      <c r="U67" s="38"/>
      <c r="V67" s="38"/>
      <c r="W67" s="38"/>
    </row>
    <row r="68" spans="1:23" s="13" customFormat="1" ht="27.6" x14ac:dyDescent="0.3">
      <c r="A68" s="55"/>
      <c r="B68" s="49"/>
      <c r="C68" s="56"/>
      <c r="D68" s="49"/>
      <c r="E68" s="3" t="s">
        <v>26</v>
      </c>
      <c r="F68" s="4">
        <v>449125</v>
      </c>
      <c r="G68" s="4">
        <v>449125</v>
      </c>
      <c r="H68" s="4">
        <v>0</v>
      </c>
      <c r="I68" s="4">
        <f t="shared" si="8"/>
        <v>449125</v>
      </c>
      <c r="J68" s="4">
        <f t="shared" si="9"/>
        <v>0</v>
      </c>
      <c r="L68" s="44"/>
      <c r="M68" s="44"/>
      <c r="N68" s="42"/>
      <c r="O68" s="42"/>
      <c r="P68" s="39"/>
      <c r="Q68" s="38"/>
      <c r="R68" s="38"/>
      <c r="S68" s="38"/>
      <c r="T68" s="38"/>
      <c r="U68" s="38"/>
      <c r="V68" s="38"/>
      <c r="W68" s="38"/>
    </row>
    <row r="69" spans="1:23" s="13" customFormat="1" ht="13.8" x14ac:dyDescent="0.3">
      <c r="A69" s="48" t="s">
        <v>114</v>
      </c>
      <c r="B69" s="48"/>
      <c r="C69" s="48"/>
      <c r="D69" s="48"/>
      <c r="E69" s="48"/>
      <c r="F69" s="15">
        <f>+F64+F65+F66+F67+F68</f>
        <v>3501746</v>
      </c>
      <c r="G69" s="15">
        <f t="shared" ref="G69:J69" si="24">+G64+G65+G66+G67+G68</f>
        <v>3501746</v>
      </c>
      <c r="H69" s="15">
        <f t="shared" si="24"/>
        <v>3026895</v>
      </c>
      <c r="I69" s="15">
        <f t="shared" si="24"/>
        <v>474851</v>
      </c>
      <c r="J69" s="15">
        <f t="shared" si="24"/>
        <v>0</v>
      </c>
      <c r="L69" s="39"/>
      <c r="M69" s="39"/>
      <c r="N69" s="39"/>
      <c r="O69" s="39"/>
      <c r="P69" s="39"/>
      <c r="Q69" s="38"/>
      <c r="R69" s="38"/>
      <c r="S69" s="38"/>
      <c r="T69" s="38"/>
      <c r="U69" s="38"/>
      <c r="V69" s="38"/>
      <c r="W69" s="38"/>
    </row>
    <row r="70" spans="1:23" s="13" customFormat="1" ht="41.4" x14ac:dyDescent="0.3">
      <c r="A70" s="51">
        <v>15</v>
      </c>
      <c r="B70" s="49" t="s">
        <v>54</v>
      </c>
      <c r="C70" s="50" t="s">
        <v>55</v>
      </c>
      <c r="D70" s="49" t="s">
        <v>30</v>
      </c>
      <c r="E70" s="3" t="s">
        <v>21</v>
      </c>
      <c r="F70" s="4">
        <v>3155</v>
      </c>
      <c r="G70" s="4">
        <v>3155</v>
      </c>
      <c r="H70" s="4">
        <v>3000</v>
      </c>
      <c r="I70" s="4">
        <v>0</v>
      </c>
      <c r="J70" s="4">
        <f t="shared" ref="J70:J71" si="25">G70-H70-I70</f>
        <v>155</v>
      </c>
      <c r="L70" s="34"/>
      <c r="M70" s="34"/>
      <c r="N70" s="34"/>
      <c r="O70" s="34"/>
      <c r="P70" s="39"/>
      <c r="Q70" s="38"/>
      <c r="R70" s="38"/>
      <c r="S70" s="38"/>
      <c r="T70" s="38"/>
      <c r="U70" s="38"/>
      <c r="V70" s="38"/>
      <c r="W70" s="38"/>
    </row>
    <row r="71" spans="1:23" s="13" customFormat="1" ht="27.6" x14ac:dyDescent="0.3">
      <c r="A71" s="51"/>
      <c r="B71" s="49"/>
      <c r="C71" s="50"/>
      <c r="D71" s="49"/>
      <c r="E71" s="3" t="s">
        <v>22</v>
      </c>
      <c r="F71" s="4">
        <v>255730</v>
      </c>
      <c r="G71" s="4">
        <v>255730</v>
      </c>
      <c r="H71" s="4">
        <v>0</v>
      </c>
      <c r="I71" s="4">
        <v>1</v>
      </c>
      <c r="J71" s="4">
        <f t="shared" si="25"/>
        <v>255729</v>
      </c>
      <c r="L71" s="39"/>
      <c r="M71" s="39"/>
      <c r="N71" s="42"/>
      <c r="O71" s="39"/>
      <c r="P71" s="39"/>
      <c r="Q71" s="38"/>
      <c r="R71" s="38"/>
      <c r="S71" s="38"/>
      <c r="T71" s="38"/>
      <c r="U71" s="38"/>
      <c r="V71" s="38"/>
      <c r="W71" s="38"/>
    </row>
    <row r="72" spans="1:23" s="13" customFormat="1" ht="12.75" customHeight="1" x14ac:dyDescent="0.3">
      <c r="A72" s="48" t="s">
        <v>114</v>
      </c>
      <c r="B72" s="48"/>
      <c r="C72" s="48"/>
      <c r="D72" s="48"/>
      <c r="E72" s="48"/>
      <c r="F72" s="15">
        <f>+F70+F71</f>
        <v>258885</v>
      </c>
      <c r="G72" s="15">
        <f t="shared" ref="G72:J72" si="26">+G70+G71</f>
        <v>258885</v>
      </c>
      <c r="H72" s="15">
        <f t="shared" si="26"/>
        <v>3000</v>
      </c>
      <c r="I72" s="15">
        <f t="shared" si="26"/>
        <v>1</v>
      </c>
      <c r="J72" s="15">
        <f t="shared" si="26"/>
        <v>255884</v>
      </c>
      <c r="L72" s="39"/>
      <c r="M72" s="39"/>
      <c r="N72" s="39"/>
      <c r="O72" s="39"/>
      <c r="P72" s="39"/>
      <c r="Q72" s="38"/>
      <c r="R72" s="38"/>
      <c r="S72" s="38"/>
      <c r="T72" s="38"/>
      <c r="U72" s="38"/>
      <c r="V72" s="38"/>
      <c r="W72" s="38"/>
    </row>
    <row r="73" spans="1:23" s="13" customFormat="1" ht="41.4" x14ac:dyDescent="0.3">
      <c r="A73" s="55">
        <v>16</v>
      </c>
      <c r="B73" s="49" t="s">
        <v>60</v>
      </c>
      <c r="C73" s="56" t="s">
        <v>61</v>
      </c>
      <c r="D73" s="49" t="s">
        <v>27</v>
      </c>
      <c r="E73" s="3" t="s">
        <v>21</v>
      </c>
      <c r="F73" s="4">
        <v>1500</v>
      </c>
      <c r="G73" s="4">
        <v>1500</v>
      </c>
      <c r="H73" s="4">
        <v>1500</v>
      </c>
      <c r="I73" s="4">
        <f t="shared" si="8"/>
        <v>0</v>
      </c>
      <c r="J73" s="4">
        <f t="shared" si="9"/>
        <v>0</v>
      </c>
      <c r="L73" s="40"/>
      <c r="M73" s="40"/>
      <c r="N73" s="40"/>
      <c r="O73" s="40"/>
      <c r="P73" s="39"/>
      <c r="Q73" s="38"/>
      <c r="R73" s="38"/>
      <c r="S73" s="38"/>
      <c r="T73" s="38"/>
      <c r="U73" s="38"/>
      <c r="V73" s="38"/>
      <c r="W73" s="38"/>
    </row>
    <row r="74" spans="1:23" s="13" customFormat="1" ht="27.6" x14ac:dyDescent="0.3">
      <c r="A74" s="55"/>
      <c r="B74" s="49"/>
      <c r="C74" s="56"/>
      <c r="D74" s="49"/>
      <c r="E74" s="3" t="s">
        <v>22</v>
      </c>
      <c r="F74" s="4">
        <v>67691</v>
      </c>
      <c r="G74" s="4">
        <v>67691</v>
      </c>
      <c r="H74" s="4">
        <v>12625</v>
      </c>
      <c r="I74" s="4">
        <f t="shared" si="8"/>
        <v>55066</v>
      </c>
      <c r="J74" s="4">
        <f t="shared" si="9"/>
        <v>0</v>
      </c>
      <c r="L74" s="40"/>
      <c r="M74" s="40"/>
      <c r="N74" s="40"/>
      <c r="O74" s="40"/>
      <c r="P74" s="39"/>
      <c r="Q74" s="38"/>
      <c r="R74" s="38"/>
      <c r="S74" s="38"/>
      <c r="T74" s="38"/>
      <c r="U74" s="38"/>
      <c r="V74" s="38"/>
      <c r="W74" s="38"/>
    </row>
    <row r="75" spans="1:23" s="13" customFormat="1" ht="13.8" x14ac:dyDescent="0.3">
      <c r="A75" s="52" t="s">
        <v>114</v>
      </c>
      <c r="B75" s="53"/>
      <c r="C75" s="53"/>
      <c r="D75" s="53"/>
      <c r="E75" s="54"/>
      <c r="F75" s="15">
        <f>+F73+F74</f>
        <v>69191</v>
      </c>
      <c r="G75" s="15">
        <f t="shared" ref="G75:J75" si="27">+G73+G74</f>
        <v>69191</v>
      </c>
      <c r="H75" s="15">
        <f t="shared" si="27"/>
        <v>14125</v>
      </c>
      <c r="I75" s="15">
        <f t="shared" si="27"/>
        <v>55066</v>
      </c>
      <c r="J75" s="15">
        <f t="shared" si="27"/>
        <v>0</v>
      </c>
      <c r="L75" s="39"/>
      <c r="M75" s="39"/>
      <c r="N75" s="39"/>
      <c r="O75" s="39"/>
      <c r="P75" s="39"/>
      <c r="Q75" s="38"/>
      <c r="R75" s="38"/>
      <c r="S75" s="38"/>
      <c r="T75" s="38"/>
      <c r="U75" s="38"/>
      <c r="V75" s="38"/>
      <c r="W75" s="38"/>
    </row>
    <row r="76" spans="1:23" s="13" customFormat="1" ht="41.4" x14ac:dyDescent="0.3">
      <c r="A76" s="55">
        <v>17</v>
      </c>
      <c r="B76" s="49" t="s">
        <v>62</v>
      </c>
      <c r="C76" s="56" t="s">
        <v>63</v>
      </c>
      <c r="D76" s="49" t="s">
        <v>27</v>
      </c>
      <c r="E76" s="22" t="s">
        <v>21</v>
      </c>
      <c r="F76" s="4">
        <v>2610</v>
      </c>
      <c r="G76" s="4">
        <v>2610</v>
      </c>
      <c r="H76" s="4">
        <v>1044</v>
      </c>
      <c r="I76" s="4">
        <f t="shared" si="8"/>
        <v>1566</v>
      </c>
      <c r="J76" s="4">
        <f t="shared" si="9"/>
        <v>0</v>
      </c>
      <c r="L76" s="34"/>
      <c r="M76" s="34"/>
      <c r="N76" s="34"/>
      <c r="O76" s="34"/>
      <c r="P76" s="39"/>
      <c r="Q76" s="38"/>
      <c r="R76" s="38"/>
      <c r="S76" s="38"/>
      <c r="T76" s="38"/>
      <c r="U76" s="38"/>
      <c r="V76" s="38"/>
      <c r="W76" s="38"/>
    </row>
    <row r="77" spans="1:23" s="13" customFormat="1" ht="27.6" x14ac:dyDescent="0.3">
      <c r="A77" s="55"/>
      <c r="B77" s="49"/>
      <c r="C77" s="56"/>
      <c r="D77" s="49"/>
      <c r="E77" s="22" t="s">
        <v>22</v>
      </c>
      <c r="F77" s="4">
        <v>25265</v>
      </c>
      <c r="G77" s="4">
        <v>25265</v>
      </c>
      <c r="H77" s="4">
        <v>0</v>
      </c>
      <c r="I77" s="4">
        <f t="shared" si="8"/>
        <v>25265</v>
      </c>
      <c r="J77" s="4">
        <f t="shared" si="9"/>
        <v>0</v>
      </c>
      <c r="L77" s="39"/>
      <c r="M77" s="39"/>
      <c r="N77" s="39"/>
      <c r="O77" s="39"/>
      <c r="P77" s="39"/>
      <c r="Q77" s="38"/>
      <c r="R77" s="38"/>
      <c r="S77" s="38"/>
      <c r="T77" s="38"/>
      <c r="U77" s="38"/>
      <c r="V77" s="38"/>
      <c r="W77" s="38"/>
    </row>
    <row r="78" spans="1:23" s="13" customFormat="1" ht="27.6" x14ac:dyDescent="0.3">
      <c r="A78" s="55"/>
      <c r="B78" s="49"/>
      <c r="C78" s="56"/>
      <c r="D78" s="49"/>
      <c r="E78" s="22" t="s">
        <v>10</v>
      </c>
      <c r="F78" s="4">
        <v>1146310</v>
      </c>
      <c r="G78" s="4">
        <v>1364208</v>
      </c>
      <c r="H78" s="4">
        <v>88048</v>
      </c>
      <c r="I78" s="4">
        <f t="shared" si="8"/>
        <v>1276160</v>
      </c>
      <c r="J78" s="4">
        <f t="shared" si="9"/>
        <v>0</v>
      </c>
      <c r="L78" s="44"/>
      <c r="M78" s="44"/>
      <c r="N78" s="42"/>
      <c r="O78" s="42"/>
      <c r="P78" s="39"/>
      <c r="Q78" s="38"/>
      <c r="R78" s="38"/>
      <c r="S78" s="38"/>
      <c r="T78" s="38"/>
      <c r="U78" s="38"/>
      <c r="V78" s="38"/>
      <c r="W78" s="38"/>
    </row>
    <row r="79" spans="1:23" s="13" customFormat="1" ht="13.8" x14ac:dyDescent="0.3">
      <c r="A79" s="52" t="s">
        <v>114</v>
      </c>
      <c r="B79" s="53"/>
      <c r="C79" s="53"/>
      <c r="D79" s="53"/>
      <c r="E79" s="54"/>
      <c r="F79" s="15">
        <f>+F76+F77+F78</f>
        <v>1174185</v>
      </c>
      <c r="G79" s="15">
        <f t="shared" ref="G79:J79" si="28">+G76+G77+G78</f>
        <v>1392083</v>
      </c>
      <c r="H79" s="15">
        <f t="shared" si="28"/>
        <v>89092</v>
      </c>
      <c r="I79" s="15">
        <f t="shared" si="28"/>
        <v>1302991</v>
      </c>
      <c r="J79" s="15">
        <f t="shared" si="28"/>
        <v>0</v>
      </c>
      <c r="L79" s="39"/>
      <c r="M79" s="39"/>
      <c r="N79" s="39"/>
      <c r="O79" s="39"/>
      <c r="P79" s="39"/>
      <c r="Q79" s="38"/>
      <c r="R79" s="38"/>
      <c r="S79" s="38"/>
      <c r="T79" s="38"/>
      <c r="U79" s="38"/>
      <c r="V79" s="38"/>
      <c r="W79" s="38"/>
    </row>
    <row r="80" spans="1:23" s="13" customFormat="1" ht="41.4" x14ac:dyDescent="0.3">
      <c r="A80" s="55">
        <v>18</v>
      </c>
      <c r="B80" s="49" t="s">
        <v>64</v>
      </c>
      <c r="C80" s="56" t="s">
        <v>65</v>
      </c>
      <c r="D80" s="49" t="s">
        <v>30</v>
      </c>
      <c r="E80" s="3" t="s">
        <v>21</v>
      </c>
      <c r="F80" s="4">
        <v>4149</v>
      </c>
      <c r="G80" s="4">
        <v>4147</v>
      </c>
      <c r="H80" s="4">
        <v>4147</v>
      </c>
      <c r="I80" s="4">
        <v>0</v>
      </c>
      <c r="J80" s="4">
        <f t="shared" si="9"/>
        <v>0</v>
      </c>
      <c r="L80" s="34"/>
      <c r="M80" s="34"/>
      <c r="N80" s="34"/>
      <c r="O80" s="34"/>
      <c r="P80" s="39"/>
      <c r="Q80" s="38"/>
      <c r="R80" s="38"/>
      <c r="S80" s="38"/>
      <c r="T80" s="38"/>
      <c r="U80" s="38"/>
      <c r="V80" s="38"/>
      <c r="W80" s="38"/>
    </row>
    <row r="81" spans="1:23" s="13" customFormat="1" ht="27.6" x14ac:dyDescent="0.3">
      <c r="A81" s="55"/>
      <c r="B81" s="49"/>
      <c r="C81" s="56"/>
      <c r="D81" s="49"/>
      <c r="E81" s="3" t="s">
        <v>22</v>
      </c>
      <c r="F81" s="4">
        <v>291200</v>
      </c>
      <c r="G81" s="4">
        <v>291200</v>
      </c>
      <c r="H81" s="4">
        <v>0</v>
      </c>
      <c r="I81" s="4">
        <v>87360</v>
      </c>
      <c r="J81" s="4">
        <f t="shared" si="9"/>
        <v>203840</v>
      </c>
      <c r="L81" s="39"/>
      <c r="M81" s="39"/>
      <c r="N81" s="39"/>
      <c r="O81" s="39"/>
      <c r="P81" s="39"/>
      <c r="Q81" s="38"/>
      <c r="R81" s="38"/>
      <c r="S81" s="38"/>
      <c r="T81" s="38"/>
      <c r="U81" s="38"/>
      <c r="V81" s="38"/>
      <c r="W81" s="38"/>
    </row>
    <row r="82" spans="1:23" s="13" customFormat="1" ht="13.8" x14ac:dyDescent="0.3">
      <c r="A82" s="52" t="s">
        <v>114</v>
      </c>
      <c r="B82" s="53"/>
      <c r="C82" s="53"/>
      <c r="D82" s="53"/>
      <c r="E82" s="54"/>
      <c r="F82" s="15">
        <f>+F80+F81</f>
        <v>295349</v>
      </c>
      <c r="G82" s="15">
        <f t="shared" ref="G82:J82" si="29">+G80+G81</f>
        <v>295347</v>
      </c>
      <c r="H82" s="15">
        <f t="shared" si="29"/>
        <v>4147</v>
      </c>
      <c r="I82" s="15">
        <f t="shared" si="29"/>
        <v>87360</v>
      </c>
      <c r="J82" s="15">
        <f t="shared" si="29"/>
        <v>203840</v>
      </c>
      <c r="L82" s="39"/>
      <c r="M82" s="39"/>
      <c r="N82" s="39"/>
      <c r="O82" s="39"/>
      <c r="P82" s="39"/>
      <c r="Q82" s="38"/>
      <c r="R82" s="38"/>
      <c r="S82" s="38"/>
      <c r="T82" s="38"/>
      <c r="U82" s="38"/>
      <c r="V82" s="38"/>
      <c r="W82" s="38"/>
    </row>
    <row r="83" spans="1:23" s="13" customFormat="1" ht="41.4" x14ac:dyDescent="0.3">
      <c r="A83" s="55">
        <v>19</v>
      </c>
      <c r="B83" s="49" t="s">
        <v>67</v>
      </c>
      <c r="C83" s="56" t="s">
        <v>68</v>
      </c>
      <c r="D83" s="49" t="s">
        <v>27</v>
      </c>
      <c r="E83" s="3" t="s">
        <v>21</v>
      </c>
      <c r="F83" s="4">
        <v>2622</v>
      </c>
      <c r="G83" s="4">
        <v>2622</v>
      </c>
      <c r="H83" s="4">
        <v>2622</v>
      </c>
      <c r="I83" s="4">
        <f t="shared" si="8"/>
        <v>0</v>
      </c>
      <c r="J83" s="4">
        <f t="shared" si="9"/>
        <v>0</v>
      </c>
      <c r="L83" s="39"/>
      <c r="M83" s="39"/>
      <c r="N83" s="39"/>
      <c r="O83" s="39"/>
      <c r="P83" s="39"/>
      <c r="Q83" s="38"/>
      <c r="R83" s="38"/>
      <c r="S83" s="38"/>
      <c r="T83" s="38"/>
      <c r="U83" s="38"/>
      <c r="V83" s="38"/>
      <c r="W83" s="38"/>
    </row>
    <row r="84" spans="1:23" s="13" customFormat="1" ht="27.6" x14ac:dyDescent="0.3">
      <c r="A84" s="55"/>
      <c r="B84" s="49"/>
      <c r="C84" s="56"/>
      <c r="D84" s="49"/>
      <c r="E84" s="3" t="s">
        <v>22</v>
      </c>
      <c r="F84" s="4">
        <v>53033</v>
      </c>
      <c r="G84" s="4">
        <v>42500</v>
      </c>
      <c r="H84" s="4">
        <v>10625</v>
      </c>
      <c r="I84" s="4">
        <f t="shared" si="8"/>
        <v>31875</v>
      </c>
      <c r="J84" s="4">
        <f t="shared" si="9"/>
        <v>0</v>
      </c>
      <c r="L84" s="43"/>
      <c r="M84" s="43"/>
      <c r="N84" s="39"/>
      <c r="O84" s="39"/>
      <c r="P84" s="39"/>
      <c r="Q84" s="38"/>
      <c r="R84" s="38"/>
      <c r="S84" s="38"/>
      <c r="T84" s="38"/>
      <c r="U84" s="38"/>
      <c r="V84" s="38"/>
      <c r="W84" s="38"/>
    </row>
    <row r="85" spans="1:23" s="13" customFormat="1" ht="13.8" x14ac:dyDescent="0.3">
      <c r="A85" s="52" t="s">
        <v>114</v>
      </c>
      <c r="B85" s="53"/>
      <c r="C85" s="53"/>
      <c r="D85" s="53"/>
      <c r="E85" s="54"/>
      <c r="F85" s="15">
        <f>+F83+F84</f>
        <v>55655</v>
      </c>
      <c r="G85" s="15">
        <f t="shared" ref="G85:J85" si="30">+G83+G84</f>
        <v>45122</v>
      </c>
      <c r="H85" s="15">
        <f t="shared" si="30"/>
        <v>13247</v>
      </c>
      <c r="I85" s="15">
        <f t="shared" si="30"/>
        <v>31875</v>
      </c>
      <c r="J85" s="15">
        <f t="shared" si="30"/>
        <v>0</v>
      </c>
      <c r="L85" s="39"/>
      <c r="M85" s="39"/>
      <c r="N85" s="39"/>
      <c r="O85" s="39"/>
      <c r="P85" s="39"/>
      <c r="Q85" s="38"/>
      <c r="R85" s="38"/>
      <c r="S85" s="38"/>
      <c r="T85" s="38"/>
      <c r="U85" s="38"/>
      <c r="V85" s="38"/>
      <c r="W85" s="38"/>
    </row>
    <row r="86" spans="1:23" s="13" customFormat="1" ht="41.4" x14ac:dyDescent="0.3">
      <c r="A86" s="55">
        <v>20</v>
      </c>
      <c r="B86" s="49" t="s">
        <v>69</v>
      </c>
      <c r="C86" s="56" t="s">
        <v>70</v>
      </c>
      <c r="D86" s="49" t="s">
        <v>27</v>
      </c>
      <c r="E86" s="3" t="s">
        <v>21</v>
      </c>
      <c r="F86" s="4">
        <v>3147</v>
      </c>
      <c r="G86" s="4">
        <v>3147</v>
      </c>
      <c r="H86" s="4">
        <v>3147</v>
      </c>
      <c r="I86" s="4">
        <f t="shared" si="8"/>
        <v>0</v>
      </c>
      <c r="J86" s="4">
        <f t="shared" si="9"/>
        <v>0</v>
      </c>
      <c r="L86" s="42"/>
      <c r="M86" s="42"/>
      <c r="N86" s="40"/>
      <c r="O86" s="40"/>
      <c r="P86" s="39"/>
      <c r="Q86" s="38"/>
      <c r="R86" s="38"/>
      <c r="S86" s="38"/>
      <c r="T86" s="38"/>
      <c r="U86" s="38"/>
      <c r="V86" s="38"/>
      <c r="W86" s="38"/>
    </row>
    <row r="87" spans="1:23" s="13" customFormat="1" ht="27.6" x14ac:dyDescent="0.3">
      <c r="A87" s="55"/>
      <c r="B87" s="49"/>
      <c r="C87" s="56"/>
      <c r="D87" s="49"/>
      <c r="E87" s="3" t="s">
        <v>22</v>
      </c>
      <c r="F87" s="4">
        <v>56499</v>
      </c>
      <c r="G87" s="4">
        <v>43501</v>
      </c>
      <c r="H87" s="4">
        <v>10875</v>
      </c>
      <c r="I87" s="4">
        <f t="shared" si="8"/>
        <v>32626</v>
      </c>
      <c r="J87" s="4">
        <f t="shared" si="9"/>
        <v>0</v>
      </c>
      <c r="L87" s="40"/>
      <c r="M87" s="40"/>
      <c r="N87" s="43"/>
      <c r="O87" s="43"/>
      <c r="P87" s="39"/>
      <c r="Q87" s="38"/>
      <c r="R87" s="38"/>
      <c r="S87" s="38"/>
      <c r="T87" s="38"/>
      <c r="U87" s="38"/>
      <c r="V87" s="38"/>
      <c r="W87" s="38"/>
    </row>
    <row r="88" spans="1:23" s="13" customFormat="1" ht="13.8" x14ac:dyDescent="0.3">
      <c r="A88" s="52" t="s">
        <v>114</v>
      </c>
      <c r="B88" s="53"/>
      <c r="C88" s="53"/>
      <c r="D88" s="53"/>
      <c r="E88" s="54"/>
      <c r="F88" s="15">
        <f>+F86+F87</f>
        <v>59646</v>
      </c>
      <c r="G88" s="15">
        <f t="shared" ref="G88:J88" si="31">+G86+G87</f>
        <v>46648</v>
      </c>
      <c r="H88" s="15">
        <f t="shared" si="31"/>
        <v>14022</v>
      </c>
      <c r="I88" s="15">
        <f t="shared" si="31"/>
        <v>32626</v>
      </c>
      <c r="J88" s="15">
        <f t="shared" si="31"/>
        <v>0</v>
      </c>
      <c r="L88" s="39"/>
      <c r="M88" s="39"/>
      <c r="N88" s="39"/>
      <c r="O88" s="39"/>
      <c r="P88" s="39"/>
      <c r="Q88" s="38"/>
      <c r="R88" s="38"/>
      <c r="S88" s="38"/>
      <c r="T88" s="38"/>
      <c r="U88" s="38"/>
      <c r="V88" s="38"/>
      <c r="W88" s="38"/>
    </row>
    <row r="89" spans="1:23" s="13" customFormat="1" ht="41.4" x14ac:dyDescent="0.3">
      <c r="A89" s="55">
        <v>21</v>
      </c>
      <c r="B89" s="49">
        <v>40016353</v>
      </c>
      <c r="C89" s="56" t="s">
        <v>71</v>
      </c>
      <c r="D89" s="49" t="s">
        <v>27</v>
      </c>
      <c r="E89" s="3" t="s">
        <v>21</v>
      </c>
      <c r="F89" s="4">
        <v>2622</v>
      </c>
      <c r="G89" s="4">
        <v>2622</v>
      </c>
      <c r="H89" s="4">
        <v>2622</v>
      </c>
      <c r="I89" s="4">
        <f t="shared" si="8"/>
        <v>0</v>
      </c>
      <c r="J89" s="4">
        <f t="shared" si="9"/>
        <v>0</v>
      </c>
      <c r="L89" s="39"/>
      <c r="M89" s="39"/>
      <c r="N89" s="39"/>
      <c r="O89" s="39"/>
      <c r="P89" s="39"/>
      <c r="Q89" s="38"/>
      <c r="R89" s="38"/>
      <c r="S89" s="38"/>
      <c r="T89" s="38"/>
      <c r="U89" s="38"/>
      <c r="V89" s="38"/>
      <c r="W89" s="38"/>
    </row>
    <row r="90" spans="1:23" s="13" customFormat="1" ht="27.6" x14ac:dyDescent="0.3">
      <c r="A90" s="55"/>
      <c r="B90" s="49"/>
      <c r="C90" s="56"/>
      <c r="D90" s="49"/>
      <c r="E90" s="3" t="s">
        <v>22</v>
      </c>
      <c r="F90" s="4">
        <v>58639</v>
      </c>
      <c r="G90" s="4">
        <v>46800</v>
      </c>
      <c r="H90" s="4">
        <v>21060</v>
      </c>
      <c r="I90" s="4">
        <f t="shared" si="8"/>
        <v>25740</v>
      </c>
      <c r="J90" s="4">
        <f t="shared" si="9"/>
        <v>0</v>
      </c>
      <c r="L90" s="43"/>
      <c r="M90" s="43"/>
      <c r="N90" s="39"/>
      <c r="O90" s="39"/>
      <c r="P90" s="39"/>
      <c r="Q90" s="38"/>
      <c r="R90" s="38"/>
      <c r="S90" s="38"/>
      <c r="T90" s="38"/>
      <c r="U90" s="38"/>
      <c r="V90" s="38"/>
      <c r="W90" s="38"/>
    </row>
    <row r="91" spans="1:23" s="13" customFormat="1" ht="13.8" x14ac:dyDescent="0.3">
      <c r="A91" s="52" t="s">
        <v>114</v>
      </c>
      <c r="B91" s="53"/>
      <c r="C91" s="53"/>
      <c r="D91" s="53"/>
      <c r="E91" s="54"/>
      <c r="F91" s="15">
        <f>+F89+F90</f>
        <v>61261</v>
      </c>
      <c r="G91" s="15">
        <f t="shared" ref="G91:J91" si="32">+G89+G90</f>
        <v>49422</v>
      </c>
      <c r="H91" s="15">
        <f t="shared" si="32"/>
        <v>23682</v>
      </c>
      <c r="I91" s="15">
        <f t="shared" si="32"/>
        <v>25740</v>
      </c>
      <c r="J91" s="15">
        <f t="shared" si="32"/>
        <v>0</v>
      </c>
      <c r="L91" s="39"/>
      <c r="M91" s="39"/>
      <c r="N91" s="39"/>
      <c r="O91" s="39"/>
      <c r="P91" s="39"/>
      <c r="Q91" s="38"/>
      <c r="R91" s="38"/>
      <c r="S91" s="38"/>
      <c r="T91" s="38"/>
      <c r="U91" s="38"/>
      <c r="V91" s="38"/>
      <c r="W91" s="38"/>
    </row>
    <row r="92" spans="1:23" s="13" customFormat="1" ht="41.4" x14ac:dyDescent="0.3">
      <c r="A92" s="55">
        <v>22</v>
      </c>
      <c r="B92" s="49">
        <v>40016158</v>
      </c>
      <c r="C92" s="56" t="s">
        <v>72</v>
      </c>
      <c r="D92" s="49" t="s">
        <v>27</v>
      </c>
      <c r="E92" s="3" t="s">
        <v>21</v>
      </c>
      <c r="F92" s="4">
        <v>2622</v>
      </c>
      <c r="G92" s="4">
        <v>2622</v>
      </c>
      <c r="H92" s="4">
        <v>2622</v>
      </c>
      <c r="I92" s="4">
        <f t="shared" si="8"/>
        <v>0</v>
      </c>
      <c r="J92" s="4">
        <f t="shared" si="9"/>
        <v>0</v>
      </c>
      <c r="L92" s="42"/>
      <c r="M92" s="42"/>
      <c r="N92" s="40"/>
      <c r="O92" s="40"/>
      <c r="P92" s="39"/>
      <c r="Q92" s="38"/>
      <c r="R92" s="38"/>
      <c r="S92" s="38"/>
      <c r="T92" s="38"/>
      <c r="U92" s="38"/>
      <c r="V92" s="38"/>
      <c r="W92" s="38"/>
    </row>
    <row r="93" spans="1:23" s="13" customFormat="1" ht="27.6" x14ac:dyDescent="0.3">
      <c r="A93" s="55"/>
      <c r="B93" s="49"/>
      <c r="C93" s="56"/>
      <c r="D93" s="49"/>
      <c r="E93" s="3" t="s">
        <v>22</v>
      </c>
      <c r="F93" s="4">
        <v>53681</v>
      </c>
      <c r="G93" s="4">
        <v>43501</v>
      </c>
      <c r="H93" s="4">
        <v>10875</v>
      </c>
      <c r="I93" s="4">
        <f t="shared" si="8"/>
        <v>32626</v>
      </c>
      <c r="J93" s="4">
        <f t="shared" si="9"/>
        <v>0</v>
      </c>
      <c r="L93" s="40"/>
      <c r="M93" s="40"/>
      <c r="N93" s="43"/>
      <c r="O93" s="43"/>
      <c r="P93" s="39"/>
      <c r="Q93" s="38"/>
      <c r="R93" s="38"/>
      <c r="S93" s="38"/>
      <c r="T93" s="38"/>
      <c r="U93" s="38"/>
      <c r="V93" s="38"/>
      <c r="W93" s="38"/>
    </row>
    <row r="94" spans="1:23" s="13" customFormat="1" ht="13.8" x14ac:dyDescent="0.3">
      <c r="A94" s="52" t="s">
        <v>114</v>
      </c>
      <c r="B94" s="53"/>
      <c r="C94" s="53"/>
      <c r="D94" s="53"/>
      <c r="E94" s="54"/>
      <c r="F94" s="15">
        <f>+F92+F93</f>
        <v>56303</v>
      </c>
      <c r="G94" s="15">
        <f t="shared" ref="G94:J94" si="33">+G92+G93</f>
        <v>46123</v>
      </c>
      <c r="H94" s="15">
        <f t="shared" si="33"/>
        <v>13497</v>
      </c>
      <c r="I94" s="15">
        <f t="shared" si="33"/>
        <v>32626</v>
      </c>
      <c r="J94" s="15">
        <f t="shared" si="33"/>
        <v>0</v>
      </c>
      <c r="L94" s="39"/>
      <c r="M94" s="39"/>
      <c r="N94" s="39"/>
      <c r="O94" s="39"/>
      <c r="P94" s="39"/>
      <c r="Q94" s="38"/>
      <c r="R94" s="38"/>
      <c r="S94" s="38"/>
      <c r="T94" s="38"/>
      <c r="U94" s="38"/>
      <c r="V94" s="38"/>
      <c r="W94" s="38"/>
    </row>
    <row r="95" spans="1:23" s="13" customFormat="1" ht="41.4" x14ac:dyDescent="0.3">
      <c r="A95" s="55">
        <v>23</v>
      </c>
      <c r="B95" s="49">
        <v>40010404</v>
      </c>
      <c r="C95" s="56" t="s">
        <v>73</v>
      </c>
      <c r="D95" s="49" t="s">
        <v>30</v>
      </c>
      <c r="E95" s="3" t="s">
        <v>21</v>
      </c>
      <c r="F95" s="4">
        <v>3236</v>
      </c>
      <c r="G95" s="4">
        <v>3236</v>
      </c>
      <c r="H95" s="4">
        <v>3236</v>
      </c>
      <c r="I95" s="4">
        <f t="shared" si="8"/>
        <v>0</v>
      </c>
      <c r="J95" s="4">
        <f t="shared" si="9"/>
        <v>0</v>
      </c>
      <c r="L95" s="42"/>
      <c r="M95" s="42"/>
      <c r="N95" s="40"/>
      <c r="O95" s="40"/>
      <c r="P95" s="39"/>
      <c r="Q95" s="38"/>
      <c r="R95" s="38"/>
      <c r="S95" s="38"/>
      <c r="T95" s="38"/>
      <c r="U95" s="38"/>
      <c r="V95" s="38"/>
      <c r="W95" s="38"/>
    </row>
    <row r="96" spans="1:23" s="13" customFormat="1" ht="27.6" x14ac:dyDescent="0.3">
      <c r="A96" s="55"/>
      <c r="B96" s="49"/>
      <c r="C96" s="56"/>
      <c r="D96" s="49"/>
      <c r="E96" s="3" t="s">
        <v>22</v>
      </c>
      <c r="F96" s="4">
        <v>216955</v>
      </c>
      <c r="G96" s="4">
        <v>194400</v>
      </c>
      <c r="H96" s="4">
        <v>51717</v>
      </c>
      <c r="I96" s="4">
        <f t="shared" ref="I96:I169" si="34">G96-H96</f>
        <v>142683</v>
      </c>
      <c r="J96" s="4">
        <f t="shared" ref="J96:J169" si="35">G96-H96-I96</f>
        <v>0</v>
      </c>
      <c r="L96" s="40"/>
      <c r="M96" s="40"/>
      <c r="N96" s="40"/>
      <c r="O96" s="40"/>
      <c r="P96" s="39"/>
      <c r="Q96" s="38"/>
      <c r="R96" s="38"/>
      <c r="S96" s="38"/>
      <c r="T96" s="38"/>
      <c r="U96" s="38"/>
      <c r="V96" s="38"/>
      <c r="W96" s="38"/>
    </row>
    <row r="97" spans="1:23" s="13" customFormat="1" ht="13.8" x14ac:dyDescent="0.3">
      <c r="A97" s="52" t="s">
        <v>114</v>
      </c>
      <c r="B97" s="53"/>
      <c r="C97" s="53"/>
      <c r="D97" s="53"/>
      <c r="E97" s="54"/>
      <c r="F97" s="15">
        <f>+F95+F96</f>
        <v>220191</v>
      </c>
      <c r="G97" s="15">
        <f t="shared" ref="G97:J97" si="36">+G95+G96</f>
        <v>197636</v>
      </c>
      <c r="H97" s="15">
        <f t="shared" si="36"/>
        <v>54953</v>
      </c>
      <c r="I97" s="15">
        <f t="shared" si="36"/>
        <v>142683</v>
      </c>
      <c r="J97" s="15">
        <f t="shared" si="36"/>
        <v>0</v>
      </c>
      <c r="L97" s="39"/>
      <c r="M97" s="39"/>
      <c r="N97" s="39"/>
      <c r="O97" s="39"/>
      <c r="P97" s="39"/>
      <c r="Q97" s="38"/>
      <c r="R97" s="38"/>
      <c r="S97" s="38"/>
      <c r="T97" s="38"/>
      <c r="U97" s="38"/>
      <c r="V97" s="38"/>
      <c r="W97" s="38"/>
    </row>
    <row r="98" spans="1:23" s="13" customFormat="1" ht="41.4" x14ac:dyDescent="0.3">
      <c r="A98" s="55">
        <v>24</v>
      </c>
      <c r="B98" s="49">
        <v>40011410</v>
      </c>
      <c r="C98" s="56" t="s">
        <v>74</v>
      </c>
      <c r="D98" s="49" t="s">
        <v>30</v>
      </c>
      <c r="E98" s="3" t="s">
        <v>21</v>
      </c>
      <c r="F98" s="4">
        <v>2573</v>
      </c>
      <c r="G98" s="4">
        <v>2571</v>
      </c>
      <c r="H98" s="4">
        <v>2571</v>
      </c>
      <c r="I98" s="4">
        <f t="shared" si="34"/>
        <v>0</v>
      </c>
      <c r="J98" s="4">
        <f t="shared" si="35"/>
        <v>0</v>
      </c>
      <c r="L98" s="42"/>
      <c r="M98" s="42"/>
      <c r="N98" s="40"/>
      <c r="O98" s="40"/>
      <c r="P98" s="39"/>
      <c r="Q98" s="38"/>
      <c r="R98" s="38"/>
      <c r="S98" s="38"/>
      <c r="T98" s="38"/>
      <c r="U98" s="38"/>
      <c r="V98" s="38"/>
      <c r="W98" s="38"/>
    </row>
    <row r="99" spans="1:23" s="13" customFormat="1" ht="27.6" x14ac:dyDescent="0.3">
      <c r="A99" s="55"/>
      <c r="B99" s="49"/>
      <c r="C99" s="56"/>
      <c r="D99" s="49"/>
      <c r="E99" s="3" t="s">
        <v>22</v>
      </c>
      <c r="F99" s="4">
        <v>161875</v>
      </c>
      <c r="G99" s="4">
        <v>155154</v>
      </c>
      <c r="H99" s="4">
        <v>80414</v>
      </c>
      <c r="I99" s="4">
        <f t="shared" si="34"/>
        <v>74740</v>
      </c>
      <c r="J99" s="4">
        <f t="shared" si="35"/>
        <v>0</v>
      </c>
      <c r="L99" s="40"/>
      <c r="M99" s="40"/>
      <c r="N99" s="40"/>
      <c r="O99" s="40"/>
      <c r="P99" s="39"/>
      <c r="Q99" s="38"/>
      <c r="R99" s="38"/>
      <c r="S99" s="38"/>
      <c r="T99" s="38"/>
      <c r="U99" s="38"/>
      <c r="V99" s="38"/>
      <c r="W99" s="38"/>
    </row>
    <row r="100" spans="1:23" s="13" customFormat="1" ht="13.8" x14ac:dyDescent="0.3">
      <c r="A100" s="52" t="s">
        <v>114</v>
      </c>
      <c r="B100" s="53"/>
      <c r="C100" s="53"/>
      <c r="D100" s="53"/>
      <c r="E100" s="54"/>
      <c r="F100" s="15">
        <f>+F98+F99</f>
        <v>164448</v>
      </c>
      <c r="G100" s="15">
        <f t="shared" ref="G100:J100" si="37">+G98+G99</f>
        <v>157725</v>
      </c>
      <c r="H100" s="15">
        <f t="shared" si="37"/>
        <v>82985</v>
      </c>
      <c r="I100" s="15">
        <f t="shared" si="37"/>
        <v>74740</v>
      </c>
      <c r="J100" s="15">
        <f t="shared" si="37"/>
        <v>0</v>
      </c>
      <c r="L100" s="39"/>
      <c r="M100" s="39"/>
      <c r="N100" s="39"/>
      <c r="O100" s="39"/>
      <c r="P100" s="39"/>
      <c r="Q100" s="38"/>
      <c r="R100" s="38"/>
      <c r="S100" s="38"/>
      <c r="T100" s="38"/>
      <c r="U100" s="38"/>
      <c r="V100" s="38"/>
      <c r="W100" s="38"/>
    </row>
    <row r="101" spans="1:23" s="13" customFormat="1" ht="55.2" x14ac:dyDescent="0.3">
      <c r="A101" s="1">
        <v>25</v>
      </c>
      <c r="B101" s="2">
        <v>40015747</v>
      </c>
      <c r="C101" s="22" t="s">
        <v>75</v>
      </c>
      <c r="D101" s="2" t="s">
        <v>9</v>
      </c>
      <c r="E101" s="3" t="s">
        <v>22</v>
      </c>
      <c r="F101" s="4">
        <v>95294</v>
      </c>
      <c r="G101" s="4">
        <v>95294</v>
      </c>
      <c r="H101" s="4">
        <v>0</v>
      </c>
      <c r="I101" s="4">
        <f t="shared" si="34"/>
        <v>95294</v>
      </c>
      <c r="J101" s="4">
        <f t="shared" si="35"/>
        <v>0</v>
      </c>
      <c r="L101" s="39"/>
      <c r="M101" s="42"/>
      <c r="N101" s="40"/>
      <c r="O101" s="40"/>
      <c r="P101" s="39"/>
      <c r="Q101" s="38"/>
      <c r="R101" s="38"/>
      <c r="S101" s="38"/>
      <c r="T101" s="38"/>
      <c r="U101" s="38"/>
      <c r="V101" s="38"/>
      <c r="W101" s="38"/>
    </row>
    <row r="102" spans="1:23" s="13" customFormat="1" ht="13.8" x14ac:dyDescent="0.3">
      <c r="A102" s="52" t="s">
        <v>114</v>
      </c>
      <c r="B102" s="53"/>
      <c r="C102" s="53"/>
      <c r="D102" s="53"/>
      <c r="E102" s="54"/>
      <c r="F102" s="15">
        <f>+F101</f>
        <v>95294</v>
      </c>
      <c r="G102" s="15">
        <f t="shared" ref="G102:J102" si="38">+G101</f>
        <v>95294</v>
      </c>
      <c r="H102" s="15">
        <f t="shared" si="38"/>
        <v>0</v>
      </c>
      <c r="I102" s="15">
        <f t="shared" si="38"/>
        <v>95294</v>
      </c>
      <c r="J102" s="15">
        <f t="shared" si="38"/>
        <v>0</v>
      </c>
      <c r="L102" s="39"/>
      <c r="M102" s="39"/>
      <c r="N102" s="39"/>
      <c r="O102" s="39"/>
      <c r="P102" s="39"/>
      <c r="Q102" s="38"/>
      <c r="R102" s="38"/>
      <c r="S102" s="38"/>
      <c r="T102" s="38"/>
      <c r="U102" s="38"/>
      <c r="V102" s="38"/>
      <c r="W102" s="38"/>
    </row>
    <row r="103" spans="1:23" s="13" customFormat="1" ht="41.4" x14ac:dyDescent="0.3">
      <c r="A103" s="1">
        <v>26</v>
      </c>
      <c r="B103" s="2">
        <v>40018452</v>
      </c>
      <c r="C103" s="22" t="s">
        <v>76</v>
      </c>
      <c r="D103" s="2" t="s">
        <v>23</v>
      </c>
      <c r="E103" s="3" t="s">
        <v>10</v>
      </c>
      <c r="F103" s="4">
        <v>234658</v>
      </c>
      <c r="G103" s="4">
        <v>234658</v>
      </c>
      <c r="H103" s="4">
        <v>194311</v>
      </c>
      <c r="I103" s="4">
        <f t="shared" si="34"/>
        <v>40347</v>
      </c>
      <c r="J103" s="4">
        <f t="shared" si="35"/>
        <v>0</v>
      </c>
      <c r="L103" s="40"/>
      <c r="M103" s="40"/>
      <c r="N103" s="40"/>
      <c r="O103" s="40"/>
      <c r="P103" s="39"/>
      <c r="Q103" s="38"/>
      <c r="R103" s="38"/>
      <c r="S103" s="38"/>
      <c r="T103" s="38"/>
      <c r="U103" s="38"/>
      <c r="V103" s="38"/>
      <c r="W103" s="38"/>
    </row>
    <row r="104" spans="1:23" s="13" customFormat="1" ht="13.8" x14ac:dyDescent="0.3">
      <c r="A104" s="52" t="s">
        <v>114</v>
      </c>
      <c r="B104" s="53"/>
      <c r="C104" s="53"/>
      <c r="D104" s="53"/>
      <c r="E104" s="54"/>
      <c r="F104" s="15">
        <f>+F103</f>
        <v>234658</v>
      </c>
      <c r="G104" s="15">
        <f t="shared" ref="G104:J104" si="39">+G103</f>
        <v>234658</v>
      </c>
      <c r="H104" s="15">
        <f t="shared" si="39"/>
        <v>194311</v>
      </c>
      <c r="I104" s="15">
        <f t="shared" si="39"/>
        <v>40347</v>
      </c>
      <c r="J104" s="15">
        <f t="shared" si="39"/>
        <v>0</v>
      </c>
      <c r="L104" s="39"/>
      <c r="M104" s="39"/>
      <c r="N104" s="39"/>
      <c r="O104" s="39"/>
      <c r="P104" s="39"/>
      <c r="Q104" s="38"/>
      <c r="R104" s="38"/>
      <c r="S104" s="38"/>
      <c r="T104" s="38"/>
      <c r="U104" s="38"/>
      <c r="V104" s="38"/>
      <c r="W104" s="38"/>
    </row>
    <row r="105" spans="1:23" s="13" customFormat="1" ht="55.2" x14ac:dyDescent="0.3">
      <c r="A105" s="1">
        <v>27</v>
      </c>
      <c r="B105" s="2">
        <v>40010167</v>
      </c>
      <c r="C105" s="22" t="s">
        <v>77</v>
      </c>
      <c r="D105" s="2" t="s">
        <v>17</v>
      </c>
      <c r="E105" s="3" t="s">
        <v>10</v>
      </c>
      <c r="F105" s="4">
        <v>237694</v>
      </c>
      <c r="G105" s="4">
        <v>237694</v>
      </c>
      <c r="H105" s="4">
        <v>0</v>
      </c>
      <c r="I105" s="4">
        <v>1</v>
      </c>
      <c r="J105" s="4">
        <f t="shared" si="35"/>
        <v>237693</v>
      </c>
      <c r="L105" s="39"/>
      <c r="M105" s="42"/>
      <c r="N105" s="40"/>
      <c r="O105" s="40"/>
      <c r="P105" s="39"/>
      <c r="Q105" s="38"/>
      <c r="R105" s="38"/>
      <c r="S105" s="38"/>
      <c r="T105" s="38"/>
      <c r="U105" s="38"/>
      <c r="V105" s="38"/>
      <c r="W105" s="38"/>
    </row>
    <row r="106" spans="1:23" s="13" customFormat="1" ht="13.8" x14ac:dyDescent="0.3">
      <c r="A106" s="52" t="s">
        <v>114</v>
      </c>
      <c r="B106" s="53"/>
      <c r="C106" s="53"/>
      <c r="D106" s="53"/>
      <c r="E106" s="54"/>
      <c r="F106" s="15">
        <f>+F105</f>
        <v>237694</v>
      </c>
      <c r="G106" s="15">
        <f t="shared" ref="G106:J106" si="40">+G105</f>
        <v>237694</v>
      </c>
      <c r="H106" s="15">
        <f t="shared" si="40"/>
        <v>0</v>
      </c>
      <c r="I106" s="15">
        <f t="shared" si="40"/>
        <v>1</v>
      </c>
      <c r="J106" s="15">
        <f t="shared" si="40"/>
        <v>237693</v>
      </c>
      <c r="L106" s="39"/>
      <c r="M106" s="39"/>
      <c r="N106" s="39"/>
      <c r="O106" s="39"/>
      <c r="P106" s="39"/>
      <c r="Q106" s="38"/>
      <c r="R106" s="38"/>
      <c r="S106" s="38"/>
      <c r="T106" s="38"/>
      <c r="U106" s="38"/>
      <c r="V106" s="38"/>
      <c r="W106" s="38"/>
    </row>
    <row r="107" spans="1:23" s="13" customFormat="1" ht="41.4" x14ac:dyDescent="0.3">
      <c r="A107" s="55">
        <v>28</v>
      </c>
      <c r="B107" s="49">
        <v>40024786</v>
      </c>
      <c r="C107" s="56" t="s">
        <v>78</v>
      </c>
      <c r="D107" s="49" t="s">
        <v>23</v>
      </c>
      <c r="E107" s="3" t="s">
        <v>21</v>
      </c>
      <c r="F107" s="4">
        <v>1000</v>
      </c>
      <c r="G107" s="4">
        <v>1000</v>
      </c>
      <c r="H107" s="4">
        <v>0</v>
      </c>
      <c r="I107" s="4">
        <f t="shared" si="34"/>
        <v>1000</v>
      </c>
      <c r="J107" s="4">
        <f t="shared" si="35"/>
        <v>0</v>
      </c>
      <c r="L107" s="42"/>
      <c r="M107" s="42"/>
      <c r="N107" s="40"/>
      <c r="O107" s="40"/>
      <c r="P107" s="39"/>
      <c r="Q107" s="38"/>
      <c r="R107" s="38"/>
      <c r="S107" s="38"/>
      <c r="T107" s="38"/>
      <c r="U107" s="38"/>
      <c r="V107" s="38"/>
      <c r="W107" s="38"/>
    </row>
    <row r="108" spans="1:23" s="13" customFormat="1" ht="27.6" x14ac:dyDescent="0.3">
      <c r="A108" s="55"/>
      <c r="B108" s="49"/>
      <c r="C108" s="56"/>
      <c r="D108" s="49"/>
      <c r="E108" s="3" t="s">
        <v>10</v>
      </c>
      <c r="F108" s="4">
        <v>666614</v>
      </c>
      <c r="G108" s="4">
        <v>666614</v>
      </c>
      <c r="H108" s="4">
        <v>0</v>
      </c>
      <c r="I108" s="4">
        <f t="shared" si="34"/>
        <v>666614</v>
      </c>
      <c r="J108" s="4">
        <f t="shared" si="35"/>
        <v>0</v>
      </c>
      <c r="L108" s="40"/>
      <c r="M108" s="40"/>
      <c r="N108" s="40"/>
      <c r="O108" s="40"/>
      <c r="P108" s="39"/>
      <c r="Q108" s="38"/>
      <c r="R108" s="38"/>
      <c r="S108" s="38"/>
      <c r="T108" s="38"/>
      <c r="U108" s="38"/>
      <c r="V108" s="38"/>
      <c r="W108" s="38"/>
    </row>
    <row r="109" spans="1:23" s="13" customFormat="1" ht="13.8" x14ac:dyDescent="0.3">
      <c r="A109" s="52" t="s">
        <v>114</v>
      </c>
      <c r="B109" s="53"/>
      <c r="C109" s="53"/>
      <c r="D109" s="53"/>
      <c r="E109" s="54"/>
      <c r="F109" s="15">
        <f>+F107+F108</f>
        <v>667614</v>
      </c>
      <c r="G109" s="15">
        <f t="shared" ref="G109:J109" si="41">+G107+G108</f>
        <v>667614</v>
      </c>
      <c r="H109" s="15">
        <f t="shared" si="41"/>
        <v>0</v>
      </c>
      <c r="I109" s="15">
        <f t="shared" si="41"/>
        <v>667614</v>
      </c>
      <c r="J109" s="15">
        <f t="shared" si="41"/>
        <v>0</v>
      </c>
      <c r="L109" s="39"/>
      <c r="M109" s="39"/>
      <c r="N109" s="39"/>
      <c r="O109" s="39"/>
      <c r="P109" s="39"/>
      <c r="Q109" s="38"/>
      <c r="R109" s="38"/>
      <c r="S109" s="38"/>
      <c r="T109" s="38"/>
      <c r="U109" s="38"/>
      <c r="V109" s="38"/>
      <c r="W109" s="38"/>
    </row>
    <row r="110" spans="1:23" s="13" customFormat="1" ht="41.4" x14ac:dyDescent="0.3">
      <c r="A110" s="55">
        <v>29</v>
      </c>
      <c r="B110" s="49" t="s">
        <v>79</v>
      </c>
      <c r="C110" s="56" t="s">
        <v>80</v>
      </c>
      <c r="D110" s="49" t="s">
        <v>27</v>
      </c>
      <c r="E110" s="3" t="s">
        <v>21</v>
      </c>
      <c r="F110" s="4">
        <v>2500</v>
      </c>
      <c r="G110" s="4">
        <v>2500</v>
      </c>
      <c r="H110" s="4">
        <v>2500</v>
      </c>
      <c r="I110" s="4">
        <f t="shared" si="34"/>
        <v>0</v>
      </c>
      <c r="J110" s="4">
        <f t="shared" si="35"/>
        <v>0</v>
      </c>
      <c r="L110" s="39"/>
      <c r="M110" s="39"/>
      <c r="N110" s="39"/>
      <c r="O110" s="39"/>
      <c r="P110" s="39"/>
      <c r="Q110" s="38"/>
      <c r="R110" s="38"/>
      <c r="S110" s="38"/>
      <c r="T110" s="38"/>
      <c r="U110" s="38"/>
      <c r="V110" s="38"/>
      <c r="W110" s="38"/>
    </row>
    <row r="111" spans="1:23" s="13" customFormat="1" ht="27.6" x14ac:dyDescent="0.3">
      <c r="A111" s="55"/>
      <c r="B111" s="49"/>
      <c r="C111" s="56"/>
      <c r="D111" s="49"/>
      <c r="E111" s="3" t="s">
        <v>22</v>
      </c>
      <c r="F111" s="4">
        <v>14400</v>
      </c>
      <c r="G111" s="4">
        <v>13200</v>
      </c>
      <c r="H111" s="4">
        <v>8400</v>
      </c>
      <c r="I111" s="4">
        <f t="shared" si="34"/>
        <v>4800</v>
      </c>
      <c r="J111" s="4">
        <f t="shared" si="35"/>
        <v>0</v>
      </c>
      <c r="L111" s="43"/>
      <c r="M111" s="43"/>
      <c r="N111" s="39"/>
      <c r="O111" s="39"/>
      <c r="P111" s="39"/>
      <c r="Q111" s="38"/>
      <c r="R111" s="38"/>
      <c r="S111" s="38"/>
      <c r="T111" s="38"/>
      <c r="U111" s="38"/>
      <c r="V111" s="38"/>
      <c r="W111" s="38"/>
    </row>
    <row r="112" spans="1:23" s="13" customFormat="1" ht="27.6" x14ac:dyDescent="0.3">
      <c r="A112" s="55"/>
      <c r="B112" s="49"/>
      <c r="C112" s="56"/>
      <c r="D112" s="49"/>
      <c r="E112" s="3" t="s">
        <v>10</v>
      </c>
      <c r="F112" s="4">
        <v>1338915</v>
      </c>
      <c r="G112" s="4">
        <v>1338915</v>
      </c>
      <c r="H112" s="4">
        <v>780532</v>
      </c>
      <c r="I112" s="4">
        <f t="shared" si="34"/>
        <v>558383</v>
      </c>
      <c r="J112" s="4">
        <f t="shared" si="35"/>
        <v>0</v>
      </c>
      <c r="L112" s="43"/>
      <c r="M112" s="43"/>
      <c r="N112" s="39"/>
      <c r="O112" s="39"/>
      <c r="P112" s="39"/>
      <c r="Q112" s="38"/>
      <c r="R112" s="38"/>
      <c r="S112" s="38"/>
      <c r="T112" s="38"/>
      <c r="U112" s="38"/>
      <c r="V112" s="38"/>
      <c r="W112" s="38"/>
    </row>
    <row r="113" spans="1:23" s="13" customFormat="1" ht="13.8" x14ac:dyDescent="0.3">
      <c r="A113" s="52" t="s">
        <v>114</v>
      </c>
      <c r="B113" s="53"/>
      <c r="C113" s="53"/>
      <c r="D113" s="53"/>
      <c r="E113" s="54"/>
      <c r="F113" s="15">
        <f>+F110+F111+F112</f>
        <v>1355815</v>
      </c>
      <c r="G113" s="15">
        <f t="shared" ref="G113:J113" si="42">+G110+G111+G112</f>
        <v>1354615</v>
      </c>
      <c r="H113" s="15">
        <f t="shared" si="42"/>
        <v>791432</v>
      </c>
      <c r="I113" s="15">
        <f t="shared" si="42"/>
        <v>563183</v>
      </c>
      <c r="J113" s="15">
        <f t="shared" si="42"/>
        <v>0</v>
      </c>
      <c r="L113" s="39"/>
      <c r="M113" s="39"/>
      <c r="N113" s="39"/>
      <c r="O113" s="39"/>
      <c r="P113" s="39"/>
      <c r="Q113" s="38"/>
      <c r="R113" s="38"/>
      <c r="S113" s="38"/>
      <c r="T113" s="38"/>
      <c r="U113" s="38"/>
      <c r="V113" s="38"/>
      <c r="W113" s="38"/>
    </row>
    <row r="114" spans="1:23" s="13" customFormat="1" ht="41.4" x14ac:dyDescent="0.3">
      <c r="A114" s="55">
        <v>30</v>
      </c>
      <c r="B114" s="49">
        <v>30065797</v>
      </c>
      <c r="C114" s="56" t="s">
        <v>82</v>
      </c>
      <c r="D114" s="49" t="s">
        <v>45</v>
      </c>
      <c r="E114" s="3" t="s">
        <v>21</v>
      </c>
      <c r="F114" s="4">
        <v>3501</v>
      </c>
      <c r="G114" s="4">
        <v>3501</v>
      </c>
      <c r="H114" s="4">
        <v>3501</v>
      </c>
      <c r="I114" s="4">
        <f t="shared" si="34"/>
        <v>0</v>
      </c>
      <c r="J114" s="4">
        <f t="shared" si="35"/>
        <v>0</v>
      </c>
      <c r="L114" s="39"/>
      <c r="M114" s="39"/>
      <c r="N114" s="39"/>
      <c r="O114" s="39"/>
      <c r="P114" s="39"/>
      <c r="Q114" s="38"/>
      <c r="R114" s="38"/>
      <c r="S114" s="38"/>
      <c r="T114" s="38"/>
      <c r="U114" s="38"/>
      <c r="V114" s="38"/>
      <c r="W114" s="38"/>
    </row>
    <row r="115" spans="1:23" s="13" customFormat="1" ht="27.6" x14ac:dyDescent="0.3">
      <c r="A115" s="55"/>
      <c r="B115" s="49"/>
      <c r="C115" s="56"/>
      <c r="D115" s="49"/>
      <c r="E115" s="3" t="s">
        <v>22</v>
      </c>
      <c r="F115" s="4">
        <v>1393576</v>
      </c>
      <c r="G115" s="4">
        <v>1393576</v>
      </c>
      <c r="H115" s="4">
        <v>872685</v>
      </c>
      <c r="I115" s="4">
        <f t="shared" si="34"/>
        <v>520891</v>
      </c>
      <c r="J115" s="4">
        <f t="shared" si="35"/>
        <v>0</v>
      </c>
      <c r="L115" s="43"/>
      <c r="M115" s="43"/>
      <c r="N115" s="39"/>
      <c r="O115" s="39"/>
      <c r="P115" s="39"/>
      <c r="Q115" s="38"/>
      <c r="R115" s="38"/>
      <c r="S115" s="38"/>
      <c r="T115" s="38"/>
      <c r="U115" s="38"/>
      <c r="V115" s="38"/>
      <c r="W115" s="38"/>
    </row>
    <row r="116" spans="1:23" s="13" customFormat="1" ht="13.8" x14ac:dyDescent="0.3">
      <c r="A116" s="52" t="s">
        <v>114</v>
      </c>
      <c r="B116" s="53"/>
      <c r="C116" s="53"/>
      <c r="D116" s="53"/>
      <c r="E116" s="54"/>
      <c r="F116" s="15">
        <f>+F114+F115</f>
        <v>1397077</v>
      </c>
      <c r="G116" s="15">
        <f t="shared" ref="G116:J116" si="43">+G114+G115</f>
        <v>1397077</v>
      </c>
      <c r="H116" s="15">
        <f t="shared" si="43"/>
        <v>876186</v>
      </c>
      <c r="I116" s="15">
        <f t="shared" si="43"/>
        <v>520891</v>
      </c>
      <c r="J116" s="15">
        <f t="shared" si="43"/>
        <v>0</v>
      </c>
      <c r="L116" s="39"/>
      <c r="M116" s="39"/>
      <c r="N116" s="39"/>
      <c r="O116" s="39"/>
      <c r="P116" s="39"/>
      <c r="Q116" s="38"/>
      <c r="R116" s="38"/>
      <c r="S116" s="38"/>
      <c r="T116" s="38"/>
      <c r="U116" s="38"/>
      <c r="V116" s="38"/>
      <c r="W116" s="38"/>
    </row>
    <row r="117" spans="1:23" s="13" customFormat="1" ht="41.4" x14ac:dyDescent="0.3">
      <c r="A117" s="55">
        <v>31</v>
      </c>
      <c r="B117" s="49" t="s">
        <v>84</v>
      </c>
      <c r="C117" s="56" t="s">
        <v>85</v>
      </c>
      <c r="D117" s="49" t="s">
        <v>23</v>
      </c>
      <c r="E117" s="3" t="s">
        <v>21</v>
      </c>
      <c r="F117" s="4">
        <v>1800</v>
      </c>
      <c r="G117" s="4">
        <v>1800</v>
      </c>
      <c r="H117" s="4">
        <v>1800</v>
      </c>
      <c r="I117" s="46">
        <f t="shared" si="34"/>
        <v>0</v>
      </c>
      <c r="J117" s="4">
        <f t="shared" si="35"/>
        <v>0</v>
      </c>
      <c r="L117" s="39"/>
      <c r="M117" s="39"/>
      <c r="N117" s="39"/>
      <c r="O117" s="39"/>
      <c r="P117" s="39"/>
      <c r="Q117" s="38"/>
      <c r="R117" s="38"/>
      <c r="S117" s="38"/>
      <c r="T117" s="38"/>
      <c r="U117" s="38"/>
      <c r="V117" s="38"/>
      <c r="W117" s="38"/>
    </row>
    <row r="118" spans="1:23" s="13" customFormat="1" ht="27.6" x14ac:dyDescent="0.3">
      <c r="A118" s="55"/>
      <c r="B118" s="49"/>
      <c r="C118" s="56"/>
      <c r="D118" s="49"/>
      <c r="E118" s="3" t="s">
        <v>22</v>
      </c>
      <c r="F118" s="4">
        <v>114000</v>
      </c>
      <c r="G118" s="4">
        <v>114000</v>
      </c>
      <c r="H118" s="4">
        <v>0</v>
      </c>
      <c r="I118" s="46">
        <f t="shared" si="34"/>
        <v>114000</v>
      </c>
      <c r="J118" s="4">
        <f t="shared" si="35"/>
        <v>0</v>
      </c>
      <c r="L118" s="39"/>
      <c r="M118" s="39"/>
      <c r="N118" s="39"/>
      <c r="O118" s="39"/>
      <c r="P118" s="39"/>
      <c r="Q118" s="38"/>
      <c r="R118" s="38"/>
      <c r="S118" s="38"/>
      <c r="T118" s="38"/>
      <c r="U118" s="38"/>
      <c r="V118" s="38"/>
      <c r="W118" s="38"/>
    </row>
    <row r="119" spans="1:23" s="13" customFormat="1" ht="27.6" x14ac:dyDescent="0.3">
      <c r="A119" s="55"/>
      <c r="B119" s="49"/>
      <c r="C119" s="56"/>
      <c r="D119" s="49"/>
      <c r="E119" s="3" t="s">
        <v>10</v>
      </c>
      <c r="F119" s="4">
        <v>3162833</v>
      </c>
      <c r="G119" s="4">
        <v>3162833</v>
      </c>
      <c r="H119" s="4">
        <v>0</v>
      </c>
      <c r="I119" s="46">
        <v>1807337</v>
      </c>
      <c r="J119" s="4">
        <f t="shared" si="35"/>
        <v>1355496</v>
      </c>
      <c r="L119" s="39"/>
      <c r="M119" s="39"/>
      <c r="N119" s="39"/>
      <c r="O119" s="39"/>
      <c r="P119" s="39"/>
      <c r="Q119" s="38"/>
      <c r="R119" s="38"/>
      <c r="S119" s="38"/>
      <c r="T119" s="38"/>
      <c r="U119" s="38"/>
      <c r="V119" s="38"/>
      <c r="W119" s="38"/>
    </row>
    <row r="120" spans="1:23" s="13" customFormat="1" ht="13.8" x14ac:dyDescent="0.3">
      <c r="A120" s="52" t="s">
        <v>114</v>
      </c>
      <c r="B120" s="53"/>
      <c r="C120" s="53"/>
      <c r="D120" s="53"/>
      <c r="E120" s="54"/>
      <c r="F120" s="15">
        <f>+F117+F118+F119</f>
        <v>3278633</v>
      </c>
      <c r="G120" s="15">
        <f t="shared" ref="G120:J120" si="44">+G117+G118+G119</f>
        <v>3278633</v>
      </c>
      <c r="H120" s="15">
        <f t="shared" si="44"/>
        <v>1800</v>
      </c>
      <c r="I120" s="15">
        <f t="shared" si="44"/>
        <v>1921337</v>
      </c>
      <c r="J120" s="15">
        <f t="shared" si="44"/>
        <v>1355496</v>
      </c>
      <c r="L120" s="39"/>
      <c r="M120" s="39"/>
      <c r="N120" s="39"/>
      <c r="O120" s="39"/>
      <c r="P120" s="39"/>
      <c r="Q120" s="38"/>
      <c r="R120" s="38"/>
      <c r="S120" s="38"/>
      <c r="T120" s="38"/>
      <c r="U120" s="38"/>
      <c r="V120" s="38"/>
      <c r="W120" s="38"/>
    </row>
    <row r="121" spans="1:23" s="13" customFormat="1" ht="27.6" x14ac:dyDescent="0.3">
      <c r="A121" s="55">
        <v>32</v>
      </c>
      <c r="B121" s="49" t="s">
        <v>86</v>
      </c>
      <c r="C121" s="56" t="s">
        <v>87</v>
      </c>
      <c r="D121" s="49" t="s">
        <v>9</v>
      </c>
      <c r="E121" s="3" t="s">
        <v>22</v>
      </c>
      <c r="F121" s="4">
        <v>41499</v>
      </c>
      <c r="G121" s="4">
        <v>41499</v>
      </c>
      <c r="H121" s="4">
        <v>14827</v>
      </c>
      <c r="I121" s="4">
        <f t="shared" si="34"/>
        <v>26672</v>
      </c>
      <c r="J121" s="4">
        <f t="shared" si="35"/>
        <v>0</v>
      </c>
      <c r="L121" s="39"/>
      <c r="M121" s="39"/>
      <c r="N121" s="39"/>
      <c r="O121" s="39"/>
      <c r="P121" s="39"/>
      <c r="Q121" s="38"/>
      <c r="R121" s="38"/>
      <c r="S121" s="38"/>
      <c r="T121" s="38"/>
      <c r="U121" s="38"/>
      <c r="V121" s="38"/>
      <c r="W121" s="38"/>
    </row>
    <row r="122" spans="1:23" s="13" customFormat="1" ht="27.6" x14ac:dyDescent="0.3">
      <c r="A122" s="55"/>
      <c r="B122" s="49"/>
      <c r="C122" s="56"/>
      <c r="D122" s="49"/>
      <c r="E122" s="3" t="s">
        <v>10</v>
      </c>
      <c r="F122" s="4">
        <v>3724809</v>
      </c>
      <c r="G122" s="4">
        <v>3724809</v>
      </c>
      <c r="H122" s="4">
        <v>0</v>
      </c>
      <c r="I122" s="4">
        <f t="shared" si="34"/>
        <v>3724809</v>
      </c>
      <c r="J122" s="4">
        <f t="shared" si="35"/>
        <v>0</v>
      </c>
      <c r="L122" s="39"/>
      <c r="M122" s="39"/>
      <c r="N122" s="39"/>
      <c r="O122" s="39"/>
      <c r="P122" s="39"/>
      <c r="Q122" s="38"/>
      <c r="R122" s="38"/>
      <c r="S122" s="38"/>
      <c r="T122" s="38"/>
      <c r="U122" s="38"/>
      <c r="V122" s="38"/>
      <c r="W122" s="38"/>
    </row>
    <row r="123" spans="1:23" s="13" customFormat="1" ht="27.6" x14ac:dyDescent="0.3">
      <c r="A123" s="55"/>
      <c r="B123" s="49"/>
      <c r="C123" s="56"/>
      <c r="D123" s="49"/>
      <c r="E123" s="3" t="s">
        <v>31</v>
      </c>
      <c r="F123" s="4">
        <v>42364</v>
      </c>
      <c r="G123" s="4">
        <v>42364</v>
      </c>
      <c r="H123" s="4">
        <v>0</v>
      </c>
      <c r="I123" s="4">
        <f t="shared" si="34"/>
        <v>42364</v>
      </c>
      <c r="J123" s="4">
        <f t="shared" si="35"/>
        <v>0</v>
      </c>
      <c r="L123" s="39"/>
      <c r="M123" s="39"/>
      <c r="N123" s="39"/>
      <c r="O123" s="39"/>
      <c r="P123" s="39"/>
      <c r="Q123" s="38"/>
      <c r="R123" s="38"/>
      <c r="S123" s="38"/>
      <c r="T123" s="38"/>
      <c r="U123" s="38"/>
      <c r="V123" s="38"/>
      <c r="W123" s="38"/>
    </row>
    <row r="124" spans="1:23" s="13" customFormat="1" ht="27.6" x14ac:dyDescent="0.3">
      <c r="A124" s="55"/>
      <c r="B124" s="49"/>
      <c r="C124" s="56"/>
      <c r="D124" s="49"/>
      <c r="E124" s="3" t="s">
        <v>26</v>
      </c>
      <c r="F124" s="4">
        <v>171445</v>
      </c>
      <c r="G124" s="4">
        <v>171445</v>
      </c>
      <c r="H124" s="4">
        <v>0</v>
      </c>
      <c r="I124" s="4">
        <f t="shared" si="34"/>
        <v>171445</v>
      </c>
      <c r="J124" s="4">
        <f t="shared" si="35"/>
        <v>0</v>
      </c>
      <c r="L124" s="39"/>
      <c r="M124" s="39"/>
      <c r="N124" s="39"/>
      <c r="O124" s="39"/>
      <c r="P124" s="39"/>
      <c r="Q124" s="38"/>
      <c r="R124" s="38"/>
      <c r="S124" s="38"/>
      <c r="T124" s="38"/>
      <c r="U124" s="38"/>
      <c r="V124" s="38"/>
      <c r="W124" s="38"/>
    </row>
    <row r="125" spans="1:23" s="13" customFormat="1" ht="13.8" x14ac:dyDescent="0.3">
      <c r="A125" s="52" t="s">
        <v>114</v>
      </c>
      <c r="B125" s="53"/>
      <c r="C125" s="53"/>
      <c r="D125" s="53"/>
      <c r="E125" s="54"/>
      <c r="F125" s="15">
        <f>+F121+F122+F123+F124</f>
        <v>3980117</v>
      </c>
      <c r="G125" s="15">
        <f t="shared" ref="G125:J125" si="45">+G121+G122+G123+G124</f>
        <v>3980117</v>
      </c>
      <c r="H125" s="15">
        <f t="shared" si="45"/>
        <v>14827</v>
      </c>
      <c r="I125" s="15">
        <f t="shared" si="45"/>
        <v>3965290</v>
      </c>
      <c r="J125" s="15">
        <f t="shared" si="45"/>
        <v>0</v>
      </c>
      <c r="L125" s="39"/>
      <c r="M125" s="39"/>
      <c r="N125" s="39"/>
      <c r="O125" s="39"/>
      <c r="P125" s="39"/>
      <c r="Q125" s="38"/>
      <c r="R125" s="38"/>
      <c r="S125" s="38"/>
      <c r="T125" s="38"/>
      <c r="U125" s="38"/>
      <c r="V125" s="38"/>
      <c r="W125" s="38"/>
    </row>
    <row r="126" spans="1:23" s="13" customFormat="1" ht="41.4" x14ac:dyDescent="0.3">
      <c r="A126" s="55">
        <v>33</v>
      </c>
      <c r="B126" s="49">
        <v>30478003</v>
      </c>
      <c r="C126" s="63" t="s">
        <v>88</v>
      </c>
      <c r="D126" s="49" t="s">
        <v>30</v>
      </c>
      <c r="E126" s="3" t="s">
        <v>21</v>
      </c>
      <c r="F126" s="4">
        <v>39867</v>
      </c>
      <c r="G126" s="4">
        <v>39867</v>
      </c>
      <c r="H126" s="4">
        <v>39867</v>
      </c>
      <c r="I126" s="4">
        <f t="shared" si="34"/>
        <v>0</v>
      </c>
      <c r="J126" s="4">
        <f t="shared" si="35"/>
        <v>0</v>
      </c>
      <c r="L126" s="39"/>
      <c r="M126" s="39"/>
      <c r="N126" s="39"/>
      <c r="O126" s="39"/>
      <c r="P126" s="39"/>
      <c r="Q126" s="38"/>
      <c r="R126" s="38"/>
      <c r="S126" s="38"/>
      <c r="T126" s="38"/>
      <c r="U126" s="38"/>
      <c r="V126" s="38"/>
      <c r="W126" s="38"/>
    </row>
    <row r="127" spans="1:23" s="13" customFormat="1" ht="27.6" x14ac:dyDescent="0.3">
      <c r="A127" s="55"/>
      <c r="B127" s="49"/>
      <c r="C127" s="63"/>
      <c r="D127" s="49"/>
      <c r="E127" s="3" t="s">
        <v>22</v>
      </c>
      <c r="F127" s="4">
        <v>147282</v>
      </c>
      <c r="G127" s="4">
        <v>147282</v>
      </c>
      <c r="H127" s="4">
        <v>0</v>
      </c>
      <c r="I127" s="4">
        <v>88371</v>
      </c>
      <c r="J127" s="4">
        <f t="shared" si="35"/>
        <v>58911</v>
      </c>
      <c r="L127" s="39"/>
      <c r="M127" s="39"/>
      <c r="N127" s="39"/>
      <c r="O127" s="39"/>
      <c r="P127" s="39"/>
      <c r="Q127" s="38"/>
      <c r="R127" s="38"/>
      <c r="S127" s="38"/>
      <c r="T127" s="38"/>
      <c r="U127" s="38"/>
      <c r="V127" s="38"/>
      <c r="W127" s="38"/>
    </row>
    <row r="128" spans="1:23" s="13" customFormat="1" ht="27.6" x14ac:dyDescent="0.3">
      <c r="A128" s="55"/>
      <c r="B128" s="49"/>
      <c r="C128" s="63"/>
      <c r="D128" s="49"/>
      <c r="E128" s="3" t="s">
        <v>10</v>
      </c>
      <c r="F128" s="4">
        <v>8051562</v>
      </c>
      <c r="G128" s="4">
        <v>8051562</v>
      </c>
      <c r="H128" s="4">
        <v>0</v>
      </c>
      <c r="I128" s="4">
        <v>4830937</v>
      </c>
      <c r="J128" s="4">
        <f t="shared" si="35"/>
        <v>3220625</v>
      </c>
      <c r="L128" s="39"/>
      <c r="M128" s="39"/>
      <c r="N128" s="39"/>
      <c r="O128" s="39"/>
      <c r="P128" s="39"/>
      <c r="Q128" s="38"/>
      <c r="R128" s="38"/>
      <c r="S128" s="38"/>
      <c r="T128" s="38"/>
      <c r="U128" s="38"/>
      <c r="V128" s="38"/>
      <c r="W128" s="38"/>
    </row>
    <row r="129" spans="1:23" s="13" customFormat="1" ht="27.6" x14ac:dyDescent="0.3">
      <c r="A129" s="55"/>
      <c r="B129" s="49"/>
      <c r="C129" s="63"/>
      <c r="D129" s="49"/>
      <c r="E129" s="3" t="s">
        <v>31</v>
      </c>
      <c r="F129" s="4">
        <v>224282</v>
      </c>
      <c r="G129" s="4">
        <v>224282</v>
      </c>
      <c r="H129" s="4">
        <v>0</v>
      </c>
      <c r="I129" s="4">
        <v>1</v>
      </c>
      <c r="J129" s="4">
        <f t="shared" si="35"/>
        <v>224281</v>
      </c>
      <c r="L129" s="39"/>
      <c r="M129" s="39"/>
      <c r="N129" s="39"/>
      <c r="O129" s="39"/>
      <c r="P129" s="39"/>
      <c r="Q129" s="38"/>
      <c r="R129" s="38"/>
      <c r="S129" s="38"/>
      <c r="T129" s="38"/>
      <c r="U129" s="38"/>
      <c r="V129" s="38"/>
      <c r="W129" s="38"/>
    </row>
    <row r="130" spans="1:23" s="13" customFormat="1" ht="27.6" x14ac:dyDescent="0.3">
      <c r="A130" s="55"/>
      <c r="B130" s="49"/>
      <c r="C130" s="63"/>
      <c r="D130" s="49"/>
      <c r="E130" s="3" t="s">
        <v>26</v>
      </c>
      <c r="F130" s="4">
        <v>310751</v>
      </c>
      <c r="G130" s="4">
        <v>310751</v>
      </c>
      <c r="H130" s="4">
        <v>0</v>
      </c>
      <c r="I130" s="4">
        <v>1</v>
      </c>
      <c r="J130" s="4">
        <f t="shared" si="35"/>
        <v>310750</v>
      </c>
      <c r="L130" s="39"/>
      <c r="M130" s="39"/>
      <c r="N130" s="39"/>
      <c r="O130" s="39"/>
      <c r="P130" s="39"/>
      <c r="Q130" s="38"/>
      <c r="R130" s="38"/>
      <c r="S130" s="38"/>
      <c r="T130" s="38"/>
      <c r="U130" s="38"/>
      <c r="V130" s="38"/>
      <c r="W130" s="38"/>
    </row>
    <row r="131" spans="1:23" s="13" customFormat="1" ht="27.6" x14ac:dyDescent="0.3">
      <c r="A131" s="55"/>
      <c r="B131" s="49"/>
      <c r="C131" s="63"/>
      <c r="D131" s="49"/>
      <c r="E131" s="3" t="s">
        <v>89</v>
      </c>
      <c r="F131" s="4">
        <v>166749</v>
      </c>
      <c r="G131" s="4">
        <v>166749</v>
      </c>
      <c r="H131" s="4">
        <v>0</v>
      </c>
      <c r="I131" s="4">
        <f t="shared" si="34"/>
        <v>166749</v>
      </c>
      <c r="J131" s="4">
        <f t="shared" si="35"/>
        <v>0</v>
      </c>
      <c r="L131" s="39"/>
      <c r="M131" s="39"/>
      <c r="N131" s="39"/>
      <c r="O131" s="39"/>
      <c r="P131" s="39"/>
      <c r="Q131" s="38"/>
      <c r="R131" s="38"/>
      <c r="S131" s="38"/>
      <c r="T131" s="38"/>
      <c r="U131" s="38"/>
      <c r="V131" s="38"/>
      <c r="W131" s="38"/>
    </row>
    <row r="132" spans="1:23" s="13" customFormat="1" ht="27.6" x14ac:dyDescent="0.3">
      <c r="A132" s="55"/>
      <c r="B132" s="49"/>
      <c r="C132" s="63"/>
      <c r="D132" s="49"/>
      <c r="E132" s="3" t="s">
        <v>32</v>
      </c>
      <c r="F132" s="4">
        <v>50000</v>
      </c>
      <c r="G132" s="4">
        <v>50000</v>
      </c>
      <c r="H132" s="4">
        <v>0</v>
      </c>
      <c r="I132" s="4">
        <v>1</v>
      </c>
      <c r="J132" s="4">
        <f t="shared" si="35"/>
        <v>49999</v>
      </c>
      <c r="L132" s="39"/>
      <c r="M132" s="39"/>
      <c r="N132" s="39"/>
      <c r="O132" s="39"/>
      <c r="P132" s="39"/>
      <c r="Q132" s="38"/>
      <c r="R132" s="38"/>
      <c r="S132" s="38"/>
      <c r="T132" s="38"/>
      <c r="U132" s="38"/>
      <c r="V132" s="38"/>
      <c r="W132" s="38"/>
    </row>
    <row r="133" spans="1:23" s="13" customFormat="1" ht="13.8" x14ac:dyDescent="0.3">
      <c r="A133" s="16"/>
      <c r="B133" s="17"/>
      <c r="C133" s="21"/>
      <c r="D133" s="17"/>
      <c r="E133" s="14"/>
      <c r="F133" s="15">
        <f>+F126+F127+F128+F129+F130+F131+F132</f>
        <v>8990493</v>
      </c>
      <c r="G133" s="15">
        <f t="shared" ref="G133:J133" si="46">+G126+G127+G128+G129+G130+G131+G132</f>
        <v>8990493</v>
      </c>
      <c r="H133" s="15">
        <f t="shared" si="46"/>
        <v>39867</v>
      </c>
      <c r="I133" s="15">
        <f t="shared" si="46"/>
        <v>5086060</v>
      </c>
      <c r="J133" s="15">
        <f t="shared" si="46"/>
        <v>3864566</v>
      </c>
      <c r="L133" s="39"/>
      <c r="M133" s="39"/>
      <c r="N133" s="39"/>
      <c r="O133" s="39"/>
      <c r="P133" s="39"/>
      <c r="Q133" s="38"/>
      <c r="R133" s="38"/>
      <c r="S133" s="38"/>
      <c r="T133" s="38"/>
      <c r="U133" s="38"/>
      <c r="V133" s="38"/>
      <c r="W133" s="38"/>
    </row>
    <row r="134" spans="1:23" s="13" customFormat="1" ht="41.4" x14ac:dyDescent="0.3">
      <c r="A134" s="55">
        <v>34</v>
      </c>
      <c r="B134" s="49">
        <v>30480676</v>
      </c>
      <c r="C134" s="56" t="s">
        <v>90</v>
      </c>
      <c r="D134" s="49" t="s">
        <v>7</v>
      </c>
      <c r="E134" s="3" t="s">
        <v>21</v>
      </c>
      <c r="F134" s="4">
        <v>30852</v>
      </c>
      <c r="G134" s="4">
        <v>30852</v>
      </c>
      <c r="H134" s="4">
        <v>2050</v>
      </c>
      <c r="I134" s="4">
        <f t="shared" si="34"/>
        <v>28802</v>
      </c>
      <c r="J134" s="4">
        <f t="shared" si="35"/>
        <v>0</v>
      </c>
      <c r="L134" s="43"/>
      <c r="M134" s="43"/>
      <c r="N134" s="39"/>
      <c r="O134" s="39"/>
      <c r="P134" s="39"/>
      <c r="Q134" s="38"/>
      <c r="R134" s="38"/>
      <c r="S134" s="38"/>
      <c r="T134" s="38"/>
      <c r="U134" s="38"/>
      <c r="V134" s="38"/>
      <c r="W134" s="38"/>
    </row>
    <row r="135" spans="1:23" s="13" customFormat="1" ht="27.6" x14ac:dyDescent="0.3">
      <c r="A135" s="55"/>
      <c r="B135" s="49"/>
      <c r="C135" s="56"/>
      <c r="D135" s="49"/>
      <c r="E135" s="3" t="s">
        <v>22</v>
      </c>
      <c r="F135" s="4">
        <v>679916</v>
      </c>
      <c r="G135" s="4">
        <v>679916</v>
      </c>
      <c r="H135" s="4">
        <v>276500</v>
      </c>
      <c r="I135" s="4">
        <f t="shared" si="34"/>
        <v>403416</v>
      </c>
      <c r="J135" s="4">
        <f t="shared" si="35"/>
        <v>0</v>
      </c>
      <c r="L135" s="39"/>
      <c r="M135" s="39"/>
      <c r="N135" s="39"/>
      <c r="O135" s="39"/>
      <c r="P135" s="39"/>
      <c r="Q135" s="38"/>
      <c r="R135" s="38"/>
      <c r="S135" s="38"/>
      <c r="T135" s="38"/>
      <c r="U135" s="38"/>
      <c r="V135" s="38"/>
      <c r="W135" s="38"/>
    </row>
    <row r="136" spans="1:23" s="13" customFormat="1" ht="13.8" x14ac:dyDescent="0.3">
      <c r="A136" s="52" t="s">
        <v>114</v>
      </c>
      <c r="B136" s="53"/>
      <c r="C136" s="53"/>
      <c r="D136" s="53"/>
      <c r="E136" s="54"/>
      <c r="F136" s="15">
        <f>+F134+F135</f>
        <v>710768</v>
      </c>
      <c r="G136" s="15">
        <f t="shared" ref="G136:J136" si="47">+G134+G135</f>
        <v>710768</v>
      </c>
      <c r="H136" s="15">
        <f t="shared" si="47"/>
        <v>278550</v>
      </c>
      <c r="I136" s="15">
        <f t="shared" si="47"/>
        <v>432218</v>
      </c>
      <c r="J136" s="15">
        <f t="shared" si="47"/>
        <v>0</v>
      </c>
      <c r="L136" s="39"/>
      <c r="M136" s="39"/>
      <c r="N136" s="39"/>
      <c r="O136" s="39"/>
      <c r="P136" s="39"/>
      <c r="Q136" s="38"/>
      <c r="R136" s="38"/>
      <c r="S136" s="38"/>
      <c r="T136" s="38"/>
      <c r="U136" s="38"/>
      <c r="V136" s="38"/>
      <c r="W136" s="38"/>
    </row>
    <row r="137" spans="1:23" s="13" customFormat="1" ht="27.6" x14ac:dyDescent="0.3">
      <c r="A137" s="55">
        <v>35</v>
      </c>
      <c r="B137" s="49" t="s">
        <v>91</v>
      </c>
      <c r="C137" s="56" t="s">
        <v>92</v>
      </c>
      <c r="D137" s="49" t="s">
        <v>9</v>
      </c>
      <c r="E137" s="3" t="s">
        <v>22</v>
      </c>
      <c r="F137" s="4">
        <v>35500</v>
      </c>
      <c r="G137" s="4">
        <v>35500</v>
      </c>
      <c r="H137" s="4">
        <v>18017</v>
      </c>
      <c r="I137" s="4">
        <f t="shared" si="34"/>
        <v>17483</v>
      </c>
      <c r="J137" s="4">
        <f t="shared" si="35"/>
        <v>0</v>
      </c>
      <c r="L137" s="43"/>
      <c r="M137" s="39"/>
      <c r="N137" s="43"/>
      <c r="O137" s="39"/>
      <c r="P137" s="39"/>
      <c r="Q137" s="38"/>
      <c r="R137" s="38"/>
      <c r="S137" s="38"/>
      <c r="T137" s="38"/>
      <c r="U137" s="38"/>
      <c r="V137" s="38"/>
      <c r="W137" s="38"/>
    </row>
    <row r="138" spans="1:23" s="13" customFormat="1" ht="27.6" x14ac:dyDescent="0.3">
      <c r="A138" s="55"/>
      <c r="B138" s="49"/>
      <c r="C138" s="56"/>
      <c r="D138" s="49"/>
      <c r="E138" s="3" t="s">
        <v>10</v>
      </c>
      <c r="F138" s="4">
        <v>1316820</v>
      </c>
      <c r="G138" s="4">
        <v>1316820</v>
      </c>
      <c r="H138" s="4">
        <v>314132</v>
      </c>
      <c r="I138" s="4">
        <f t="shared" si="34"/>
        <v>1002688</v>
      </c>
      <c r="J138" s="4">
        <f t="shared" si="35"/>
        <v>0</v>
      </c>
      <c r="L138" s="39"/>
      <c r="M138" s="39"/>
      <c r="N138" s="39"/>
      <c r="O138" s="39"/>
      <c r="P138" s="39"/>
      <c r="Q138" s="38"/>
      <c r="R138" s="38"/>
      <c r="S138" s="38"/>
      <c r="T138" s="38"/>
      <c r="U138" s="38"/>
      <c r="V138" s="38"/>
      <c r="W138" s="38"/>
    </row>
    <row r="139" spans="1:23" s="13" customFormat="1" ht="27.6" x14ac:dyDescent="0.3">
      <c r="A139" s="55"/>
      <c r="B139" s="49"/>
      <c r="C139" s="56"/>
      <c r="D139" s="49"/>
      <c r="E139" s="3" t="s">
        <v>31</v>
      </c>
      <c r="F139" s="4">
        <v>25678</v>
      </c>
      <c r="G139" s="4">
        <v>25678</v>
      </c>
      <c r="H139" s="4">
        <v>0</v>
      </c>
      <c r="I139" s="4">
        <f t="shared" si="34"/>
        <v>25678</v>
      </c>
      <c r="J139" s="4">
        <f t="shared" si="35"/>
        <v>0</v>
      </c>
      <c r="L139" s="39"/>
      <c r="M139" s="39"/>
      <c r="N139" s="39"/>
      <c r="O139" s="39"/>
      <c r="P139" s="39"/>
      <c r="Q139" s="38"/>
      <c r="R139" s="38"/>
      <c r="S139" s="38"/>
      <c r="T139" s="38"/>
      <c r="U139" s="38"/>
      <c r="V139" s="38"/>
      <c r="W139" s="38"/>
    </row>
    <row r="140" spans="1:23" s="13" customFormat="1" ht="27.6" x14ac:dyDescent="0.3">
      <c r="A140" s="55"/>
      <c r="B140" s="49"/>
      <c r="C140" s="56"/>
      <c r="D140" s="49"/>
      <c r="E140" s="3" t="s">
        <v>26</v>
      </c>
      <c r="F140" s="4">
        <v>42236</v>
      </c>
      <c r="G140" s="4">
        <v>42236</v>
      </c>
      <c r="H140" s="4">
        <v>0</v>
      </c>
      <c r="I140" s="4">
        <f t="shared" si="34"/>
        <v>42236</v>
      </c>
      <c r="J140" s="4">
        <f t="shared" si="35"/>
        <v>0</v>
      </c>
      <c r="L140" s="39"/>
      <c r="M140" s="39"/>
      <c r="N140" s="39"/>
      <c r="O140" s="39"/>
      <c r="P140" s="39"/>
      <c r="Q140" s="38"/>
      <c r="R140" s="38"/>
      <c r="S140" s="38"/>
      <c r="T140" s="38"/>
      <c r="U140" s="38"/>
      <c r="V140" s="38"/>
      <c r="W140" s="38"/>
    </row>
    <row r="141" spans="1:23" s="13" customFormat="1" ht="13.8" x14ac:dyDescent="0.3">
      <c r="A141" s="52" t="s">
        <v>114</v>
      </c>
      <c r="B141" s="53"/>
      <c r="C141" s="53"/>
      <c r="D141" s="53"/>
      <c r="E141" s="54"/>
      <c r="F141" s="15">
        <f>+F137+F138+F139+F140</f>
        <v>1420234</v>
      </c>
      <c r="G141" s="15">
        <f t="shared" ref="G141:J141" si="48">+G137+G138+G139+G140</f>
        <v>1420234</v>
      </c>
      <c r="H141" s="15">
        <f t="shared" si="48"/>
        <v>332149</v>
      </c>
      <c r="I141" s="15">
        <f t="shared" si="48"/>
        <v>1088085</v>
      </c>
      <c r="J141" s="15">
        <f t="shared" si="48"/>
        <v>0</v>
      </c>
      <c r="L141" s="39"/>
      <c r="M141" s="39"/>
      <c r="N141" s="39"/>
      <c r="O141" s="39"/>
      <c r="P141" s="39"/>
      <c r="Q141" s="38"/>
      <c r="R141" s="38"/>
      <c r="S141" s="38"/>
      <c r="T141" s="38"/>
      <c r="U141" s="38"/>
      <c r="V141" s="38"/>
      <c r="W141" s="38"/>
    </row>
    <row r="142" spans="1:23" s="13" customFormat="1" ht="41.4" x14ac:dyDescent="0.3">
      <c r="A142" s="55">
        <v>36</v>
      </c>
      <c r="B142" s="49">
        <v>30354836</v>
      </c>
      <c r="C142" s="56" t="s">
        <v>93</v>
      </c>
      <c r="D142" s="49" t="s">
        <v>27</v>
      </c>
      <c r="E142" s="3" t="s">
        <v>21</v>
      </c>
      <c r="F142" s="4">
        <v>3132</v>
      </c>
      <c r="G142" s="4">
        <v>3132</v>
      </c>
      <c r="H142" s="4">
        <v>0</v>
      </c>
      <c r="I142" s="4">
        <f t="shared" si="34"/>
        <v>3132</v>
      </c>
      <c r="J142" s="4">
        <f t="shared" si="35"/>
        <v>0</v>
      </c>
      <c r="L142" s="39"/>
      <c r="M142" s="39"/>
      <c r="N142" s="39"/>
      <c r="O142" s="39"/>
      <c r="P142" s="39"/>
      <c r="Q142" s="38"/>
      <c r="R142" s="38"/>
      <c r="S142" s="38"/>
      <c r="T142" s="38"/>
      <c r="U142" s="38"/>
      <c r="V142" s="38"/>
      <c r="W142" s="38"/>
    </row>
    <row r="143" spans="1:23" s="13" customFormat="1" ht="27.6" x14ac:dyDescent="0.3">
      <c r="A143" s="55"/>
      <c r="B143" s="49"/>
      <c r="C143" s="56"/>
      <c r="D143" s="49"/>
      <c r="E143" s="3" t="s">
        <v>22</v>
      </c>
      <c r="F143" s="4">
        <v>18792</v>
      </c>
      <c r="G143" s="4">
        <v>18792</v>
      </c>
      <c r="H143" s="4">
        <v>0</v>
      </c>
      <c r="I143" s="4">
        <f t="shared" si="34"/>
        <v>18792</v>
      </c>
      <c r="J143" s="4">
        <f t="shared" si="35"/>
        <v>0</v>
      </c>
      <c r="L143" s="39"/>
      <c r="M143" s="39"/>
      <c r="N143" s="39"/>
      <c r="O143" s="39"/>
      <c r="P143" s="39"/>
      <c r="Q143" s="38"/>
      <c r="R143" s="38"/>
      <c r="S143" s="38"/>
      <c r="T143" s="38"/>
      <c r="U143" s="38"/>
      <c r="V143" s="38"/>
      <c r="W143" s="38"/>
    </row>
    <row r="144" spans="1:23" s="13" customFormat="1" ht="27.6" x14ac:dyDescent="0.3">
      <c r="A144" s="55"/>
      <c r="B144" s="49"/>
      <c r="C144" s="56"/>
      <c r="D144" s="49"/>
      <c r="E144" s="3" t="s">
        <v>10</v>
      </c>
      <c r="F144" s="4">
        <v>395189</v>
      </c>
      <c r="G144" s="4">
        <v>395189</v>
      </c>
      <c r="H144" s="4">
        <v>0</v>
      </c>
      <c r="I144" s="4">
        <f t="shared" si="34"/>
        <v>395189</v>
      </c>
      <c r="J144" s="4">
        <f t="shared" si="35"/>
        <v>0</v>
      </c>
      <c r="L144" s="39"/>
      <c r="M144" s="39"/>
      <c r="N144" s="39"/>
      <c r="O144" s="39"/>
      <c r="P144" s="39"/>
      <c r="Q144" s="38"/>
      <c r="R144" s="38"/>
      <c r="S144" s="38"/>
      <c r="T144" s="38"/>
      <c r="U144" s="38"/>
      <c r="V144" s="38"/>
      <c r="W144" s="38"/>
    </row>
    <row r="145" spans="1:23" s="13" customFormat="1" ht="13.8" x14ac:dyDescent="0.3">
      <c r="A145" s="52" t="s">
        <v>114</v>
      </c>
      <c r="B145" s="53"/>
      <c r="C145" s="53"/>
      <c r="D145" s="53"/>
      <c r="E145" s="54"/>
      <c r="F145" s="15">
        <f>+F142+F143+F144</f>
        <v>417113</v>
      </c>
      <c r="G145" s="15">
        <f t="shared" ref="G145:J145" si="49">+G142+G143+G144</f>
        <v>417113</v>
      </c>
      <c r="H145" s="15">
        <f t="shared" si="49"/>
        <v>0</v>
      </c>
      <c r="I145" s="15">
        <f t="shared" si="49"/>
        <v>417113</v>
      </c>
      <c r="J145" s="15">
        <f t="shared" si="49"/>
        <v>0</v>
      </c>
      <c r="L145" s="39"/>
      <c r="M145" s="39"/>
      <c r="N145" s="39"/>
      <c r="O145" s="39"/>
      <c r="P145" s="39"/>
      <c r="Q145" s="38"/>
      <c r="R145" s="38"/>
      <c r="S145" s="38"/>
      <c r="T145" s="38"/>
      <c r="U145" s="38"/>
      <c r="V145" s="38"/>
      <c r="W145" s="38"/>
    </row>
    <row r="146" spans="1:23" s="13" customFormat="1" ht="60.75" customHeight="1" x14ac:dyDescent="0.3">
      <c r="A146" s="1">
        <v>37</v>
      </c>
      <c r="B146" s="2">
        <v>40015643</v>
      </c>
      <c r="C146" s="47" t="s">
        <v>94</v>
      </c>
      <c r="D146" s="2" t="s">
        <v>23</v>
      </c>
      <c r="E146" s="3" t="s">
        <v>10</v>
      </c>
      <c r="F146" s="4">
        <v>475832</v>
      </c>
      <c r="G146" s="4">
        <v>475832</v>
      </c>
      <c r="H146" s="4">
        <v>0</v>
      </c>
      <c r="I146" s="4">
        <f t="shared" si="34"/>
        <v>475832</v>
      </c>
      <c r="J146" s="4">
        <f t="shared" si="35"/>
        <v>0</v>
      </c>
      <c r="L146" s="39"/>
      <c r="M146" s="39"/>
      <c r="N146" s="39"/>
      <c r="O146" s="39"/>
      <c r="P146" s="39"/>
      <c r="Q146" s="38"/>
      <c r="R146" s="38"/>
      <c r="S146" s="38"/>
      <c r="T146" s="38"/>
      <c r="U146" s="38"/>
      <c r="V146" s="38"/>
      <c r="W146" s="38"/>
    </row>
    <row r="147" spans="1:23" s="13" customFormat="1" ht="13.8" x14ac:dyDescent="0.3">
      <c r="A147" s="52" t="s">
        <v>114</v>
      </c>
      <c r="B147" s="53"/>
      <c r="C147" s="53"/>
      <c r="D147" s="53"/>
      <c r="E147" s="54"/>
      <c r="F147" s="15">
        <f>+F146</f>
        <v>475832</v>
      </c>
      <c r="G147" s="15">
        <f t="shared" ref="G147:J147" si="50">+G146</f>
        <v>475832</v>
      </c>
      <c r="H147" s="15">
        <f t="shared" si="50"/>
        <v>0</v>
      </c>
      <c r="I147" s="15">
        <f t="shared" si="50"/>
        <v>475832</v>
      </c>
      <c r="J147" s="15">
        <f t="shared" si="50"/>
        <v>0</v>
      </c>
      <c r="L147" s="39"/>
      <c r="M147" s="39"/>
      <c r="N147" s="39"/>
      <c r="O147" s="39"/>
      <c r="P147" s="39"/>
      <c r="Q147" s="38"/>
      <c r="R147" s="38"/>
      <c r="S147" s="38"/>
      <c r="T147" s="38"/>
      <c r="U147" s="38"/>
      <c r="V147" s="38"/>
      <c r="W147" s="38"/>
    </row>
    <row r="148" spans="1:23" s="13" customFormat="1" ht="41.4" x14ac:dyDescent="0.3">
      <c r="A148" s="55">
        <v>38</v>
      </c>
      <c r="B148" s="49">
        <v>40003168</v>
      </c>
      <c r="C148" s="56" t="s">
        <v>101</v>
      </c>
      <c r="D148" s="49" t="s">
        <v>17</v>
      </c>
      <c r="E148" s="3" t="s">
        <v>21</v>
      </c>
      <c r="F148" s="4">
        <v>2000</v>
      </c>
      <c r="G148" s="4">
        <v>2000</v>
      </c>
      <c r="H148" s="46">
        <v>2000</v>
      </c>
      <c r="I148" s="46">
        <v>0</v>
      </c>
      <c r="J148" s="4">
        <f t="shared" si="35"/>
        <v>0</v>
      </c>
      <c r="L148" s="39"/>
      <c r="M148" s="39"/>
      <c r="N148" s="39"/>
      <c r="O148" s="39"/>
      <c r="P148" s="39"/>
      <c r="Q148" s="38"/>
      <c r="R148" s="38"/>
      <c r="S148" s="38"/>
      <c r="T148" s="38"/>
      <c r="U148" s="38"/>
      <c r="V148" s="38"/>
      <c r="W148" s="38"/>
    </row>
    <row r="149" spans="1:23" s="13" customFormat="1" ht="27.6" x14ac:dyDescent="0.3">
      <c r="A149" s="55"/>
      <c r="B149" s="49"/>
      <c r="C149" s="56"/>
      <c r="D149" s="49"/>
      <c r="E149" s="3" t="s">
        <v>22</v>
      </c>
      <c r="F149" s="4">
        <v>31200</v>
      </c>
      <c r="G149" s="4">
        <v>21600</v>
      </c>
      <c r="H149" s="46">
        <v>14040</v>
      </c>
      <c r="I149" s="46">
        <v>3000</v>
      </c>
      <c r="J149" s="4">
        <f t="shared" si="35"/>
        <v>4560</v>
      </c>
      <c r="L149" s="43"/>
      <c r="M149" s="43"/>
      <c r="N149" s="39"/>
      <c r="O149" s="39"/>
      <c r="P149" s="39"/>
      <c r="Q149" s="38"/>
      <c r="R149" s="38"/>
      <c r="S149" s="38"/>
      <c r="T149" s="38"/>
      <c r="U149" s="38"/>
      <c r="V149" s="38"/>
      <c r="W149" s="38"/>
    </row>
    <row r="150" spans="1:23" s="13" customFormat="1" ht="27.6" x14ac:dyDescent="0.3">
      <c r="A150" s="55"/>
      <c r="B150" s="49"/>
      <c r="C150" s="56"/>
      <c r="D150" s="49"/>
      <c r="E150" s="3" t="s">
        <v>10</v>
      </c>
      <c r="F150" s="4">
        <v>2038817</v>
      </c>
      <c r="G150" s="4">
        <v>1958033</v>
      </c>
      <c r="H150" s="46">
        <v>314624</v>
      </c>
      <c r="I150" s="46">
        <v>643410</v>
      </c>
      <c r="J150" s="4">
        <f t="shared" si="35"/>
        <v>999999</v>
      </c>
      <c r="L150" s="43"/>
      <c r="M150" s="39"/>
      <c r="N150" s="39"/>
      <c r="O150" s="39"/>
      <c r="P150" s="39"/>
      <c r="Q150" s="38"/>
      <c r="R150" s="38"/>
      <c r="S150" s="38"/>
      <c r="T150" s="38"/>
      <c r="U150" s="38"/>
      <c r="V150" s="38"/>
      <c r="W150" s="38"/>
    </row>
    <row r="151" spans="1:23" s="13" customFormat="1" ht="27.6" x14ac:dyDescent="0.3">
      <c r="A151" s="55"/>
      <c r="B151" s="49"/>
      <c r="C151" s="56"/>
      <c r="D151" s="49"/>
      <c r="E151" s="3" t="s">
        <v>26</v>
      </c>
      <c r="F151" s="4">
        <v>23073</v>
      </c>
      <c r="G151" s="4">
        <v>23060</v>
      </c>
      <c r="H151" s="46">
        <v>0</v>
      </c>
      <c r="I151" s="46">
        <v>1</v>
      </c>
      <c r="J151" s="4">
        <f t="shared" si="35"/>
        <v>23059</v>
      </c>
      <c r="L151" s="43"/>
      <c r="M151" s="39"/>
      <c r="N151" s="39"/>
      <c r="O151" s="39"/>
      <c r="P151" s="39"/>
      <c r="Q151" s="38"/>
      <c r="R151" s="38"/>
      <c r="S151" s="38"/>
      <c r="T151" s="38"/>
      <c r="U151" s="38"/>
      <c r="V151" s="38"/>
      <c r="W151" s="38"/>
    </row>
    <row r="152" spans="1:23" s="13" customFormat="1" ht="13.8" x14ac:dyDescent="0.3">
      <c r="A152" s="52" t="s">
        <v>114</v>
      </c>
      <c r="B152" s="53"/>
      <c r="C152" s="53"/>
      <c r="D152" s="53"/>
      <c r="E152" s="54"/>
      <c r="F152" s="15">
        <f>+F148+F149+F150+F151</f>
        <v>2095090</v>
      </c>
      <c r="G152" s="15">
        <f t="shared" ref="G152:J152" si="51">+G148+G149+G150+G151</f>
        <v>2004693</v>
      </c>
      <c r="H152" s="15">
        <f t="shared" si="51"/>
        <v>330664</v>
      </c>
      <c r="I152" s="15">
        <f t="shared" si="51"/>
        <v>646411</v>
      </c>
      <c r="J152" s="15">
        <f t="shared" si="51"/>
        <v>1027618</v>
      </c>
      <c r="L152" s="39"/>
      <c r="M152" s="39"/>
      <c r="N152" s="39"/>
      <c r="O152" s="39"/>
      <c r="P152" s="39"/>
      <c r="Q152" s="38"/>
      <c r="R152" s="38"/>
      <c r="S152" s="38"/>
      <c r="T152" s="38"/>
      <c r="U152" s="38"/>
      <c r="V152" s="38"/>
      <c r="W152" s="38"/>
    </row>
    <row r="153" spans="1:23" s="13" customFormat="1" ht="41.4" x14ac:dyDescent="0.3">
      <c r="A153" s="55">
        <v>39</v>
      </c>
      <c r="B153" s="49">
        <v>40026520</v>
      </c>
      <c r="C153" s="56" t="s">
        <v>102</v>
      </c>
      <c r="D153" s="49" t="s">
        <v>66</v>
      </c>
      <c r="E153" s="3" t="s">
        <v>21</v>
      </c>
      <c r="F153" s="4">
        <v>1000</v>
      </c>
      <c r="G153" s="4">
        <v>1000</v>
      </c>
      <c r="H153" s="4">
        <v>1000</v>
      </c>
      <c r="I153" s="4">
        <f t="shared" si="34"/>
        <v>0</v>
      </c>
      <c r="J153" s="4">
        <f t="shared" si="35"/>
        <v>0</v>
      </c>
      <c r="L153" s="39"/>
      <c r="M153" s="39"/>
      <c r="N153" s="39"/>
      <c r="O153" s="39"/>
      <c r="P153" s="39"/>
      <c r="Q153" s="38"/>
      <c r="R153" s="38"/>
      <c r="S153" s="38"/>
      <c r="T153" s="38"/>
      <c r="U153" s="38"/>
      <c r="V153" s="38"/>
      <c r="W153" s="38"/>
    </row>
    <row r="154" spans="1:23" s="13" customFormat="1" ht="27.6" x14ac:dyDescent="0.3">
      <c r="A154" s="55"/>
      <c r="B154" s="49"/>
      <c r="C154" s="56"/>
      <c r="D154" s="49"/>
      <c r="E154" s="3" t="s">
        <v>22</v>
      </c>
      <c r="F154" s="4">
        <v>26000</v>
      </c>
      <c r="G154" s="4">
        <v>26000</v>
      </c>
      <c r="H154" s="4">
        <v>0</v>
      </c>
      <c r="I154" s="4">
        <v>20000</v>
      </c>
      <c r="J154" s="4">
        <f t="shared" si="35"/>
        <v>6000</v>
      </c>
      <c r="L154" s="39"/>
      <c r="M154" s="39"/>
      <c r="N154" s="39"/>
      <c r="O154" s="39"/>
      <c r="P154" s="39"/>
      <c r="Q154" s="38"/>
      <c r="R154" s="38"/>
      <c r="S154" s="38"/>
      <c r="T154" s="38"/>
      <c r="U154" s="38"/>
      <c r="V154" s="38"/>
      <c r="W154" s="38"/>
    </row>
    <row r="155" spans="1:23" s="13" customFormat="1" ht="27.6" x14ac:dyDescent="0.3">
      <c r="A155" s="55"/>
      <c r="B155" s="49"/>
      <c r="C155" s="56"/>
      <c r="D155" s="49"/>
      <c r="E155" s="3" t="s">
        <v>10</v>
      </c>
      <c r="F155" s="4">
        <v>414762</v>
      </c>
      <c r="G155" s="4">
        <v>414762</v>
      </c>
      <c r="H155" s="4">
        <v>0</v>
      </c>
      <c r="I155" s="4">
        <v>300000</v>
      </c>
      <c r="J155" s="4">
        <f t="shared" si="35"/>
        <v>114762</v>
      </c>
      <c r="L155" s="39"/>
      <c r="M155" s="39"/>
      <c r="N155" s="39"/>
      <c r="O155" s="39"/>
      <c r="P155" s="39"/>
      <c r="Q155" s="38"/>
      <c r="R155" s="38"/>
      <c r="S155" s="38"/>
      <c r="T155" s="38"/>
      <c r="U155" s="38"/>
      <c r="V155" s="38"/>
      <c r="W155" s="38"/>
    </row>
    <row r="156" spans="1:23" s="13" customFormat="1" ht="13.8" x14ac:dyDescent="0.3">
      <c r="A156" s="52" t="s">
        <v>114</v>
      </c>
      <c r="B156" s="53"/>
      <c r="C156" s="53"/>
      <c r="D156" s="53"/>
      <c r="E156" s="54"/>
      <c r="F156" s="15">
        <f>+F153+F154+F155</f>
        <v>441762</v>
      </c>
      <c r="G156" s="15">
        <f t="shared" ref="G156:J156" si="52">+G153+G154+G155</f>
        <v>441762</v>
      </c>
      <c r="H156" s="15">
        <f t="shared" si="52"/>
        <v>1000</v>
      </c>
      <c r="I156" s="15">
        <f t="shared" si="52"/>
        <v>320000</v>
      </c>
      <c r="J156" s="15">
        <f t="shared" si="52"/>
        <v>120762</v>
      </c>
      <c r="L156" s="39"/>
      <c r="M156" s="39"/>
      <c r="N156" s="39"/>
      <c r="O156" s="39"/>
      <c r="P156" s="39"/>
      <c r="Q156" s="38"/>
      <c r="R156" s="38"/>
      <c r="S156" s="38"/>
      <c r="T156" s="38"/>
      <c r="U156" s="38"/>
      <c r="V156" s="38"/>
      <c r="W156" s="38"/>
    </row>
    <row r="157" spans="1:23" s="13" customFormat="1" ht="41.4" x14ac:dyDescent="0.3">
      <c r="A157" s="55">
        <v>40</v>
      </c>
      <c r="B157" s="49">
        <v>40024266</v>
      </c>
      <c r="C157" s="56" t="s">
        <v>103</v>
      </c>
      <c r="D157" s="49" t="s">
        <v>66</v>
      </c>
      <c r="E157" s="3" t="s">
        <v>21</v>
      </c>
      <c r="F157" s="4">
        <v>1000</v>
      </c>
      <c r="G157" s="4">
        <v>1000</v>
      </c>
      <c r="H157" s="4">
        <v>1000</v>
      </c>
      <c r="I157" s="4">
        <f t="shared" si="34"/>
        <v>0</v>
      </c>
      <c r="J157" s="4">
        <f t="shared" si="35"/>
        <v>0</v>
      </c>
      <c r="L157" s="39"/>
      <c r="M157" s="39"/>
      <c r="N157" s="39"/>
      <c r="O157" s="39"/>
      <c r="P157" s="39"/>
      <c r="Q157" s="38"/>
      <c r="R157" s="38"/>
      <c r="S157" s="38"/>
      <c r="T157" s="38"/>
      <c r="U157" s="38"/>
      <c r="V157" s="38"/>
      <c r="W157" s="38"/>
    </row>
    <row r="158" spans="1:23" s="13" customFormat="1" ht="27.6" x14ac:dyDescent="0.3">
      <c r="A158" s="55"/>
      <c r="B158" s="49"/>
      <c r="C158" s="56"/>
      <c r="D158" s="49"/>
      <c r="E158" s="3" t="s">
        <v>22</v>
      </c>
      <c r="F158" s="4">
        <v>26000</v>
      </c>
      <c r="G158" s="4">
        <v>26000</v>
      </c>
      <c r="H158" s="4">
        <v>0</v>
      </c>
      <c r="I158" s="4">
        <v>20000</v>
      </c>
      <c r="J158" s="4">
        <f t="shared" si="35"/>
        <v>6000</v>
      </c>
      <c r="L158" s="39"/>
      <c r="M158" s="39"/>
      <c r="N158" s="39"/>
      <c r="O158" s="39"/>
      <c r="P158" s="39"/>
      <c r="Q158" s="38"/>
      <c r="R158" s="38"/>
      <c r="S158" s="38"/>
      <c r="T158" s="38"/>
      <c r="U158" s="38"/>
      <c r="V158" s="38"/>
      <c r="W158" s="38"/>
    </row>
    <row r="159" spans="1:23" s="13" customFormat="1" ht="27.6" x14ac:dyDescent="0.3">
      <c r="A159" s="55"/>
      <c r="B159" s="49"/>
      <c r="C159" s="56"/>
      <c r="D159" s="49"/>
      <c r="E159" s="3" t="s">
        <v>10</v>
      </c>
      <c r="F159" s="4">
        <v>429611</v>
      </c>
      <c r="G159" s="4">
        <v>429611</v>
      </c>
      <c r="H159" s="4">
        <v>0</v>
      </c>
      <c r="I159" s="4">
        <v>300000</v>
      </c>
      <c r="J159" s="4">
        <f t="shared" si="35"/>
        <v>129611</v>
      </c>
      <c r="L159" s="39"/>
      <c r="M159" s="39"/>
      <c r="N159" s="39"/>
      <c r="O159" s="39"/>
      <c r="P159" s="39"/>
      <c r="Q159" s="38"/>
      <c r="R159" s="38"/>
      <c r="S159" s="38"/>
      <c r="T159" s="38"/>
      <c r="U159" s="38"/>
      <c r="V159" s="38"/>
      <c r="W159" s="38"/>
    </row>
    <row r="160" spans="1:23" s="13" customFormat="1" ht="13.8" x14ac:dyDescent="0.3">
      <c r="A160" s="52" t="s">
        <v>114</v>
      </c>
      <c r="B160" s="53"/>
      <c r="C160" s="53"/>
      <c r="D160" s="53"/>
      <c r="E160" s="54"/>
      <c r="F160" s="15">
        <f>+F157+F158+F159</f>
        <v>456611</v>
      </c>
      <c r="G160" s="15">
        <f t="shared" ref="G160:J160" si="53">+G157+G158+G159</f>
        <v>456611</v>
      </c>
      <c r="H160" s="15">
        <f t="shared" si="53"/>
        <v>1000</v>
      </c>
      <c r="I160" s="15">
        <f t="shared" si="53"/>
        <v>320000</v>
      </c>
      <c r="J160" s="15">
        <f t="shared" si="53"/>
        <v>135611</v>
      </c>
      <c r="L160" s="39"/>
      <c r="M160" s="39"/>
      <c r="N160" s="39"/>
      <c r="O160" s="39"/>
      <c r="P160" s="39"/>
      <c r="Q160" s="38"/>
      <c r="R160" s="38"/>
      <c r="S160" s="38"/>
      <c r="T160" s="38"/>
      <c r="U160" s="38"/>
      <c r="V160" s="38"/>
      <c r="W160" s="38"/>
    </row>
    <row r="161" spans="1:23" s="13" customFormat="1" ht="41.4" x14ac:dyDescent="0.3">
      <c r="A161" s="55">
        <v>41</v>
      </c>
      <c r="B161" s="49">
        <v>40015662</v>
      </c>
      <c r="C161" s="63" t="s">
        <v>104</v>
      </c>
      <c r="D161" s="49" t="s">
        <v>23</v>
      </c>
      <c r="E161" s="3" t="s">
        <v>21</v>
      </c>
      <c r="F161" s="4">
        <v>0</v>
      </c>
      <c r="G161" s="4">
        <v>0</v>
      </c>
      <c r="H161" s="4">
        <v>0</v>
      </c>
      <c r="I161" s="4">
        <f t="shared" si="34"/>
        <v>0</v>
      </c>
      <c r="J161" s="4">
        <f t="shared" si="35"/>
        <v>0</v>
      </c>
      <c r="L161" s="39"/>
      <c r="M161" s="39"/>
      <c r="N161" s="39"/>
      <c r="O161" s="39"/>
      <c r="P161" s="39"/>
      <c r="Q161" s="38"/>
      <c r="R161" s="38"/>
      <c r="S161" s="38"/>
      <c r="T161" s="38"/>
      <c r="U161" s="38"/>
      <c r="V161" s="38"/>
      <c r="W161" s="38"/>
    </row>
    <row r="162" spans="1:23" s="13" customFormat="1" ht="27.6" x14ac:dyDescent="0.3">
      <c r="A162" s="55"/>
      <c r="B162" s="49"/>
      <c r="C162" s="63"/>
      <c r="D162" s="49"/>
      <c r="E162" s="3" t="s">
        <v>10</v>
      </c>
      <c r="F162" s="4">
        <v>1330002</v>
      </c>
      <c r="G162" s="4">
        <v>1330002</v>
      </c>
      <c r="H162" s="4">
        <v>0</v>
      </c>
      <c r="I162" s="4">
        <f t="shared" si="34"/>
        <v>1330002</v>
      </c>
      <c r="J162" s="4">
        <f t="shared" si="35"/>
        <v>0</v>
      </c>
      <c r="L162" s="39"/>
      <c r="M162" s="39"/>
      <c r="N162" s="39"/>
      <c r="O162" s="39"/>
      <c r="P162" s="39"/>
      <c r="Q162" s="38"/>
      <c r="R162" s="38"/>
      <c r="S162" s="38"/>
      <c r="T162" s="38"/>
      <c r="U162" s="38"/>
      <c r="V162" s="38"/>
      <c r="W162" s="38"/>
    </row>
    <row r="163" spans="1:23" s="13" customFormat="1" ht="13.8" x14ac:dyDescent="0.3">
      <c r="A163" s="52" t="s">
        <v>114</v>
      </c>
      <c r="B163" s="53"/>
      <c r="C163" s="53"/>
      <c r="D163" s="53"/>
      <c r="E163" s="54"/>
      <c r="F163" s="15">
        <f>+F161+F162</f>
        <v>1330002</v>
      </c>
      <c r="G163" s="15">
        <f t="shared" ref="G163:J163" si="54">+G161+G162</f>
        <v>1330002</v>
      </c>
      <c r="H163" s="15">
        <f t="shared" si="54"/>
        <v>0</v>
      </c>
      <c r="I163" s="15">
        <f t="shared" si="54"/>
        <v>1330002</v>
      </c>
      <c r="J163" s="15">
        <f t="shared" si="54"/>
        <v>0</v>
      </c>
      <c r="L163" s="39"/>
      <c r="M163" s="39"/>
      <c r="N163" s="39"/>
      <c r="O163" s="39"/>
      <c r="P163" s="39"/>
      <c r="Q163" s="38"/>
      <c r="R163" s="38"/>
      <c r="S163" s="38"/>
      <c r="T163" s="38"/>
      <c r="U163" s="38"/>
      <c r="V163" s="38"/>
      <c r="W163" s="38"/>
    </row>
    <row r="164" spans="1:23" s="13" customFormat="1" ht="41.4" x14ac:dyDescent="0.3">
      <c r="A164" s="55">
        <v>42</v>
      </c>
      <c r="B164" s="49">
        <v>30370354</v>
      </c>
      <c r="C164" s="56" t="s">
        <v>105</v>
      </c>
      <c r="D164" s="49" t="s">
        <v>27</v>
      </c>
      <c r="E164" s="3" t="s">
        <v>21</v>
      </c>
      <c r="F164" s="4">
        <v>2500</v>
      </c>
      <c r="G164" s="4">
        <v>2500</v>
      </c>
      <c r="H164" s="4">
        <v>2500</v>
      </c>
      <c r="I164" s="4">
        <f t="shared" si="34"/>
        <v>0</v>
      </c>
      <c r="J164" s="4">
        <f t="shared" si="35"/>
        <v>0</v>
      </c>
      <c r="L164" s="39"/>
      <c r="M164" s="39"/>
      <c r="N164" s="40"/>
      <c r="O164" s="40"/>
      <c r="P164" s="39"/>
      <c r="Q164" s="38"/>
      <c r="R164" s="38"/>
      <c r="S164" s="38"/>
      <c r="T164" s="38"/>
      <c r="U164" s="38"/>
      <c r="V164" s="38"/>
      <c r="W164" s="38"/>
    </row>
    <row r="165" spans="1:23" s="13" customFormat="1" ht="27.6" x14ac:dyDescent="0.3">
      <c r="A165" s="55"/>
      <c r="B165" s="49"/>
      <c r="C165" s="56"/>
      <c r="D165" s="49"/>
      <c r="E165" s="3" t="s">
        <v>22</v>
      </c>
      <c r="F165" s="4">
        <v>9600</v>
      </c>
      <c r="G165" s="4">
        <v>9600</v>
      </c>
      <c r="H165" s="4">
        <v>0</v>
      </c>
      <c r="I165" s="4">
        <f t="shared" si="34"/>
        <v>9600</v>
      </c>
      <c r="J165" s="4">
        <f t="shared" si="35"/>
        <v>0</v>
      </c>
      <c r="L165" s="39"/>
      <c r="M165" s="42"/>
      <c r="N165" s="40"/>
      <c r="O165" s="40"/>
      <c r="P165" s="39"/>
      <c r="Q165" s="38"/>
      <c r="R165" s="38"/>
      <c r="S165" s="38"/>
      <c r="T165" s="38"/>
      <c r="U165" s="38"/>
      <c r="V165" s="38"/>
      <c r="W165" s="38"/>
    </row>
    <row r="166" spans="1:23" s="13" customFormat="1" ht="27.6" x14ac:dyDescent="0.3">
      <c r="A166" s="55"/>
      <c r="B166" s="49"/>
      <c r="C166" s="56"/>
      <c r="D166" s="49"/>
      <c r="E166" s="3" t="s">
        <v>10</v>
      </c>
      <c r="F166" s="4">
        <v>228944</v>
      </c>
      <c r="G166" s="4">
        <v>228944</v>
      </c>
      <c r="H166" s="4">
        <v>0</v>
      </c>
      <c r="I166" s="4">
        <f t="shared" si="34"/>
        <v>228944</v>
      </c>
      <c r="J166" s="4">
        <f t="shared" si="35"/>
        <v>0</v>
      </c>
      <c r="L166" s="39"/>
      <c r="M166" s="42"/>
      <c r="N166" s="40"/>
      <c r="O166" s="40"/>
      <c r="P166" s="39"/>
      <c r="Q166" s="38"/>
      <c r="R166" s="38"/>
      <c r="S166" s="38"/>
      <c r="T166" s="38"/>
      <c r="U166" s="38"/>
      <c r="V166" s="38"/>
      <c r="W166" s="38"/>
    </row>
    <row r="167" spans="1:23" s="13" customFormat="1" ht="13.8" x14ac:dyDescent="0.3">
      <c r="A167" s="52" t="s">
        <v>114</v>
      </c>
      <c r="B167" s="53"/>
      <c r="C167" s="53"/>
      <c r="D167" s="53"/>
      <c r="E167" s="54"/>
      <c r="F167" s="15">
        <f>+F164+F165+F166</f>
        <v>241044</v>
      </c>
      <c r="G167" s="15">
        <f t="shared" ref="G167:J167" si="55">+G164+G165+G166</f>
        <v>241044</v>
      </c>
      <c r="H167" s="15">
        <f t="shared" si="55"/>
        <v>2500</v>
      </c>
      <c r="I167" s="15">
        <f t="shared" si="55"/>
        <v>238544</v>
      </c>
      <c r="J167" s="15">
        <f t="shared" si="55"/>
        <v>0</v>
      </c>
      <c r="L167" s="39"/>
      <c r="M167" s="39"/>
      <c r="N167" s="39"/>
      <c r="O167" s="39"/>
      <c r="P167" s="39"/>
      <c r="Q167" s="38"/>
      <c r="R167" s="38"/>
      <c r="S167" s="38"/>
      <c r="T167" s="38"/>
      <c r="U167" s="38"/>
      <c r="V167" s="38"/>
      <c r="W167" s="38"/>
    </row>
    <row r="168" spans="1:23" s="13" customFormat="1" ht="41.4" x14ac:dyDescent="0.3">
      <c r="A168" s="55">
        <v>43</v>
      </c>
      <c r="B168" s="49">
        <v>40015880</v>
      </c>
      <c r="C168" s="56" t="s">
        <v>106</v>
      </c>
      <c r="D168" s="49" t="s">
        <v>107</v>
      </c>
      <c r="E168" s="3" t="s">
        <v>21</v>
      </c>
      <c r="F168" s="4">
        <v>4370</v>
      </c>
      <c r="G168" s="4">
        <v>4370</v>
      </c>
      <c r="H168" s="4">
        <v>4370</v>
      </c>
      <c r="I168" s="4">
        <f t="shared" si="34"/>
        <v>0</v>
      </c>
      <c r="J168" s="4">
        <f t="shared" si="35"/>
        <v>0</v>
      </c>
      <c r="L168" s="39"/>
      <c r="M168" s="39"/>
      <c r="N168" s="39"/>
      <c r="O168" s="39"/>
      <c r="P168" s="39"/>
      <c r="Q168" s="38"/>
      <c r="R168" s="38"/>
      <c r="S168" s="38"/>
      <c r="T168" s="38"/>
      <c r="U168" s="38"/>
      <c r="V168" s="38"/>
      <c r="W168" s="38"/>
    </row>
    <row r="169" spans="1:23" s="13" customFormat="1" ht="27.6" x14ac:dyDescent="0.3">
      <c r="A169" s="55"/>
      <c r="B169" s="49"/>
      <c r="C169" s="56"/>
      <c r="D169" s="49"/>
      <c r="E169" s="3" t="s">
        <v>22</v>
      </c>
      <c r="F169" s="4">
        <v>322849</v>
      </c>
      <c r="G169" s="4">
        <v>322849</v>
      </c>
      <c r="H169" s="4">
        <v>0</v>
      </c>
      <c r="I169" s="4">
        <f t="shared" si="34"/>
        <v>322849</v>
      </c>
      <c r="J169" s="4">
        <f t="shared" si="35"/>
        <v>0</v>
      </c>
      <c r="L169" s="39"/>
      <c r="M169" s="39"/>
      <c r="N169" s="39"/>
      <c r="O169" s="39"/>
      <c r="P169" s="39"/>
      <c r="Q169" s="38"/>
      <c r="R169" s="38"/>
      <c r="S169" s="38"/>
      <c r="T169" s="38"/>
      <c r="U169" s="38"/>
      <c r="V169" s="38"/>
      <c r="W169" s="38"/>
    </row>
    <row r="170" spans="1:23" s="13" customFormat="1" ht="13.8" x14ac:dyDescent="0.3">
      <c r="A170" s="52" t="s">
        <v>114</v>
      </c>
      <c r="B170" s="53"/>
      <c r="C170" s="53"/>
      <c r="D170" s="53"/>
      <c r="E170" s="54"/>
      <c r="F170" s="15">
        <f>+F168+F169</f>
        <v>327219</v>
      </c>
      <c r="G170" s="15">
        <f t="shared" ref="G170:J170" si="56">+G168+G169</f>
        <v>327219</v>
      </c>
      <c r="H170" s="15">
        <f t="shared" si="56"/>
        <v>4370</v>
      </c>
      <c r="I170" s="15">
        <f t="shared" si="56"/>
        <v>322849</v>
      </c>
      <c r="J170" s="15">
        <f t="shared" si="56"/>
        <v>0</v>
      </c>
      <c r="L170" s="39"/>
      <c r="M170" s="39"/>
      <c r="N170" s="39"/>
      <c r="O170" s="39"/>
      <c r="P170" s="39"/>
      <c r="Q170" s="38"/>
      <c r="R170" s="38"/>
      <c r="S170" s="38"/>
      <c r="T170" s="38"/>
      <c r="U170" s="38"/>
      <c r="V170" s="38"/>
      <c r="W170" s="38"/>
    </row>
    <row r="171" spans="1:23" s="13" customFormat="1" ht="41.4" x14ac:dyDescent="0.3">
      <c r="A171" s="55">
        <v>44</v>
      </c>
      <c r="B171" s="49" t="s">
        <v>18</v>
      </c>
      <c r="C171" s="56" t="s">
        <v>19</v>
      </c>
      <c r="D171" s="49" t="s">
        <v>20</v>
      </c>
      <c r="E171" s="3" t="s">
        <v>21</v>
      </c>
      <c r="F171" s="4">
        <v>4000</v>
      </c>
      <c r="G171" s="4">
        <v>4000</v>
      </c>
      <c r="H171" s="4">
        <v>4000</v>
      </c>
      <c r="I171" s="4">
        <f t="shared" ref="I171:I193" si="57">G171-H171</f>
        <v>0</v>
      </c>
      <c r="J171" s="4">
        <f t="shared" ref="J171:J193" si="58">G171-H171-I171</f>
        <v>0</v>
      </c>
      <c r="L171" s="34"/>
      <c r="M171" s="34"/>
      <c r="N171" s="34"/>
      <c r="O171" s="34"/>
      <c r="P171" s="39"/>
      <c r="Q171" s="38"/>
      <c r="R171" s="38"/>
      <c r="S171" s="38"/>
      <c r="T171" s="38"/>
      <c r="U171" s="38"/>
      <c r="V171" s="38"/>
      <c r="W171" s="38"/>
    </row>
    <row r="172" spans="1:23" s="13" customFormat="1" ht="27.6" x14ac:dyDescent="0.3">
      <c r="A172" s="55"/>
      <c r="B172" s="49"/>
      <c r="C172" s="56"/>
      <c r="D172" s="49"/>
      <c r="E172" s="3" t="s">
        <v>22</v>
      </c>
      <c r="F172" s="4">
        <v>6000</v>
      </c>
      <c r="G172" s="4">
        <v>6000</v>
      </c>
      <c r="H172" s="4">
        <v>6000</v>
      </c>
      <c r="I172" s="4">
        <f t="shared" si="57"/>
        <v>0</v>
      </c>
      <c r="J172" s="4">
        <f t="shared" si="58"/>
        <v>0</v>
      </c>
      <c r="L172" s="44"/>
      <c r="M172" s="44"/>
      <c r="N172" s="42"/>
      <c r="O172" s="42"/>
      <c r="P172" s="39"/>
      <c r="Q172" s="38"/>
      <c r="R172" s="38"/>
      <c r="S172" s="38"/>
      <c r="T172" s="38"/>
      <c r="U172" s="38"/>
      <c r="V172" s="38"/>
      <c r="W172" s="38"/>
    </row>
    <row r="173" spans="1:23" s="13" customFormat="1" ht="27.6" x14ac:dyDescent="0.3">
      <c r="A173" s="55"/>
      <c r="B173" s="49"/>
      <c r="C173" s="56"/>
      <c r="D173" s="49"/>
      <c r="E173" s="3" t="s">
        <v>10</v>
      </c>
      <c r="F173" s="4">
        <v>2204705</v>
      </c>
      <c r="G173" s="4">
        <v>2204705</v>
      </c>
      <c r="H173" s="4">
        <v>1756961</v>
      </c>
      <c r="I173" s="4">
        <f t="shared" si="57"/>
        <v>447744</v>
      </c>
      <c r="J173" s="4">
        <f t="shared" si="58"/>
        <v>0</v>
      </c>
      <c r="L173" s="44"/>
      <c r="M173" s="44"/>
      <c r="N173" s="42"/>
      <c r="O173" s="42"/>
      <c r="P173" s="39"/>
      <c r="Q173" s="38"/>
      <c r="R173" s="38"/>
      <c r="S173" s="38"/>
      <c r="T173" s="38"/>
      <c r="U173" s="38"/>
      <c r="V173" s="38"/>
      <c r="W173" s="38"/>
    </row>
    <row r="174" spans="1:23" s="13" customFormat="1" ht="13.8" x14ac:dyDescent="0.3">
      <c r="A174" s="52" t="s">
        <v>114</v>
      </c>
      <c r="B174" s="53"/>
      <c r="C174" s="53"/>
      <c r="D174" s="53"/>
      <c r="E174" s="54"/>
      <c r="F174" s="15">
        <f>+F171+F172+F173</f>
        <v>2214705</v>
      </c>
      <c r="G174" s="15">
        <f t="shared" ref="G174:J174" si="59">+G171+G172+G173</f>
        <v>2214705</v>
      </c>
      <c r="H174" s="15">
        <f t="shared" si="59"/>
        <v>1766961</v>
      </c>
      <c r="I174" s="15">
        <f t="shared" si="59"/>
        <v>447744</v>
      </c>
      <c r="J174" s="15">
        <f t="shared" si="59"/>
        <v>0</v>
      </c>
      <c r="L174" s="39"/>
      <c r="M174" s="39"/>
      <c r="N174" s="39"/>
      <c r="O174" s="39"/>
      <c r="P174" s="39"/>
      <c r="Q174" s="38"/>
      <c r="R174" s="38"/>
      <c r="S174" s="38"/>
      <c r="T174" s="38"/>
      <c r="U174" s="38"/>
      <c r="V174" s="38"/>
      <c r="W174" s="38"/>
    </row>
    <row r="175" spans="1:23" s="13" customFormat="1" ht="41.4" x14ac:dyDescent="0.3">
      <c r="A175" s="55">
        <v>45</v>
      </c>
      <c r="B175" s="55">
        <v>30084822</v>
      </c>
      <c r="C175" s="56" t="s">
        <v>44</v>
      </c>
      <c r="D175" s="49" t="s">
        <v>30</v>
      </c>
      <c r="E175" s="3" t="s">
        <v>21</v>
      </c>
      <c r="F175" s="4">
        <v>2574</v>
      </c>
      <c r="G175" s="4">
        <v>2572</v>
      </c>
      <c r="H175" s="4">
        <v>2572</v>
      </c>
      <c r="I175" s="4">
        <f t="shared" si="57"/>
        <v>0</v>
      </c>
      <c r="J175" s="4">
        <f t="shared" si="58"/>
        <v>0</v>
      </c>
      <c r="L175" s="34"/>
      <c r="M175" s="34"/>
      <c r="N175" s="34"/>
      <c r="O175" s="34"/>
      <c r="P175" s="39"/>
      <c r="Q175" s="38"/>
      <c r="R175" s="38"/>
      <c r="S175" s="38"/>
      <c r="T175" s="38"/>
      <c r="U175" s="38"/>
      <c r="V175" s="38"/>
      <c r="W175" s="38"/>
    </row>
    <row r="176" spans="1:23" s="13" customFormat="1" ht="50.25" customHeight="1" x14ac:dyDescent="0.3">
      <c r="A176" s="55"/>
      <c r="B176" s="55"/>
      <c r="C176" s="56"/>
      <c r="D176" s="49"/>
      <c r="E176" s="3" t="s">
        <v>22</v>
      </c>
      <c r="F176" s="4">
        <v>261300</v>
      </c>
      <c r="G176" s="4">
        <v>228797</v>
      </c>
      <c r="H176" s="4">
        <v>68639</v>
      </c>
      <c r="I176" s="4">
        <f t="shared" si="57"/>
        <v>160158</v>
      </c>
      <c r="J176" s="4">
        <f t="shared" si="58"/>
        <v>0</v>
      </c>
      <c r="L176" s="44"/>
      <c r="M176" s="44"/>
      <c r="N176" s="42"/>
      <c r="O176" s="42"/>
      <c r="P176" s="39"/>
      <c r="Q176" s="38"/>
      <c r="R176" s="38"/>
      <c r="S176" s="38"/>
      <c r="T176" s="38"/>
      <c r="U176" s="38"/>
      <c r="V176" s="38"/>
      <c r="W176" s="38"/>
    </row>
    <row r="177" spans="1:23" s="13" customFormat="1" ht="13.8" x14ac:dyDescent="0.3">
      <c r="A177" s="52" t="s">
        <v>114</v>
      </c>
      <c r="B177" s="53"/>
      <c r="C177" s="53"/>
      <c r="D177" s="53"/>
      <c r="E177" s="54"/>
      <c r="F177" s="15">
        <f>+F175+F176</f>
        <v>263874</v>
      </c>
      <c r="G177" s="15">
        <f t="shared" ref="G177:J177" si="60">+G175+G176</f>
        <v>231369</v>
      </c>
      <c r="H177" s="15">
        <f t="shared" si="60"/>
        <v>71211</v>
      </c>
      <c r="I177" s="15">
        <f t="shared" si="60"/>
        <v>160158</v>
      </c>
      <c r="J177" s="15">
        <f t="shared" si="60"/>
        <v>0</v>
      </c>
      <c r="L177" s="39"/>
      <c r="M177" s="39"/>
      <c r="N177" s="39"/>
      <c r="O177" s="39"/>
      <c r="P177" s="39"/>
      <c r="Q177" s="38"/>
      <c r="R177" s="38"/>
      <c r="S177" s="38"/>
      <c r="T177" s="38"/>
      <c r="U177" s="38"/>
      <c r="V177" s="38"/>
      <c r="W177" s="38"/>
    </row>
    <row r="178" spans="1:23" s="13" customFormat="1" ht="41.4" x14ac:dyDescent="0.3">
      <c r="A178" s="55">
        <v>46</v>
      </c>
      <c r="B178" s="64">
        <v>40013459</v>
      </c>
      <c r="C178" s="56" t="s">
        <v>112</v>
      </c>
      <c r="D178" s="49" t="s">
        <v>20</v>
      </c>
      <c r="E178" s="3" t="s">
        <v>21</v>
      </c>
      <c r="F178" s="4">
        <v>3000</v>
      </c>
      <c r="G178" s="4">
        <v>3000</v>
      </c>
      <c r="H178" s="4">
        <v>3000</v>
      </c>
      <c r="I178" s="4">
        <f t="shared" si="57"/>
        <v>0</v>
      </c>
      <c r="J178" s="4">
        <f t="shared" si="58"/>
        <v>0</v>
      </c>
      <c r="L178" s="42"/>
      <c r="M178" s="42"/>
      <c r="N178" s="40"/>
      <c r="O178" s="40"/>
      <c r="P178" s="39"/>
      <c r="Q178" s="38"/>
      <c r="R178" s="38"/>
      <c r="S178" s="38"/>
      <c r="T178" s="38"/>
      <c r="U178" s="38"/>
      <c r="V178" s="38"/>
      <c r="W178" s="38"/>
    </row>
    <row r="179" spans="1:23" s="13" customFormat="1" ht="27.6" x14ac:dyDescent="0.3">
      <c r="A179" s="55"/>
      <c r="B179" s="65"/>
      <c r="C179" s="56"/>
      <c r="D179" s="49"/>
      <c r="E179" s="3" t="s">
        <v>10</v>
      </c>
      <c r="F179" s="4">
        <v>399229</v>
      </c>
      <c r="G179" s="4">
        <v>399199</v>
      </c>
      <c r="H179" s="4">
        <v>399199</v>
      </c>
      <c r="I179" s="4">
        <f t="shared" si="57"/>
        <v>0</v>
      </c>
      <c r="J179" s="4">
        <f t="shared" si="58"/>
        <v>0</v>
      </c>
      <c r="L179" s="40"/>
      <c r="M179" s="40"/>
      <c r="N179" s="40"/>
      <c r="O179" s="40"/>
      <c r="P179" s="39"/>
      <c r="Q179" s="38"/>
      <c r="R179" s="38"/>
      <c r="S179" s="38"/>
      <c r="T179" s="38"/>
      <c r="U179" s="38"/>
      <c r="V179" s="38"/>
      <c r="W179" s="38"/>
    </row>
    <row r="180" spans="1:23" s="13" customFormat="1" ht="27.6" x14ac:dyDescent="0.3">
      <c r="A180" s="55"/>
      <c r="B180" s="65"/>
      <c r="C180" s="56"/>
      <c r="D180" s="49"/>
      <c r="E180" s="3" t="s">
        <v>31</v>
      </c>
      <c r="F180" s="4">
        <v>3833</v>
      </c>
      <c r="G180" s="4">
        <v>3833</v>
      </c>
      <c r="H180" s="4">
        <v>0</v>
      </c>
      <c r="I180" s="4">
        <f t="shared" si="57"/>
        <v>3833</v>
      </c>
      <c r="J180" s="4">
        <f t="shared" si="58"/>
        <v>0</v>
      </c>
      <c r="L180" s="42"/>
      <c r="M180" s="42"/>
      <c r="N180" s="40"/>
      <c r="O180" s="40"/>
      <c r="P180" s="39"/>
      <c r="Q180" s="38"/>
      <c r="R180" s="38"/>
      <c r="S180" s="38"/>
      <c r="T180" s="38"/>
      <c r="U180" s="38"/>
      <c r="V180" s="38"/>
      <c r="W180" s="38"/>
    </row>
    <row r="181" spans="1:23" s="13" customFormat="1" ht="27.6" x14ac:dyDescent="0.3">
      <c r="A181" s="55"/>
      <c r="B181" s="66"/>
      <c r="C181" s="56"/>
      <c r="D181" s="49"/>
      <c r="E181" s="3" t="s">
        <v>26</v>
      </c>
      <c r="F181" s="4">
        <v>40921</v>
      </c>
      <c r="G181" s="4">
        <v>40921</v>
      </c>
      <c r="H181" s="4">
        <v>0</v>
      </c>
      <c r="I181" s="4">
        <f t="shared" si="57"/>
        <v>40921</v>
      </c>
      <c r="J181" s="4">
        <f t="shared" si="58"/>
        <v>0</v>
      </c>
      <c r="L181" s="42"/>
      <c r="M181" s="42"/>
      <c r="N181" s="40"/>
      <c r="O181" s="40"/>
      <c r="P181" s="39"/>
      <c r="Q181" s="38"/>
      <c r="R181" s="38"/>
      <c r="S181" s="38"/>
      <c r="T181" s="38"/>
      <c r="U181" s="38"/>
      <c r="V181" s="38"/>
      <c r="W181" s="38"/>
    </row>
    <row r="182" spans="1:23" s="13" customFormat="1" ht="13.8" x14ac:dyDescent="0.3">
      <c r="A182" s="52" t="s">
        <v>114</v>
      </c>
      <c r="B182" s="53"/>
      <c r="C182" s="53"/>
      <c r="D182" s="53"/>
      <c r="E182" s="54"/>
      <c r="F182" s="15">
        <f>+F178+F179+F180+F181</f>
        <v>446983</v>
      </c>
      <c r="G182" s="15">
        <f t="shared" ref="G182:J182" si="61">+G178+G179+G180+G181</f>
        <v>446953</v>
      </c>
      <c r="H182" s="15">
        <f t="shared" si="61"/>
        <v>402199</v>
      </c>
      <c r="I182" s="15">
        <f t="shared" si="61"/>
        <v>44754</v>
      </c>
      <c r="J182" s="15">
        <f t="shared" si="61"/>
        <v>0</v>
      </c>
      <c r="L182" s="39"/>
      <c r="M182" s="39"/>
      <c r="N182" s="39"/>
      <c r="O182" s="39"/>
      <c r="P182" s="39"/>
      <c r="Q182" s="38"/>
      <c r="R182" s="38"/>
      <c r="S182" s="38"/>
      <c r="T182" s="38"/>
      <c r="U182" s="38"/>
      <c r="V182" s="38"/>
      <c r="W182" s="38"/>
    </row>
    <row r="183" spans="1:23" s="13" customFormat="1" ht="41.4" x14ac:dyDescent="0.3">
      <c r="A183" s="55">
        <v>47</v>
      </c>
      <c r="B183" s="64">
        <v>30354778</v>
      </c>
      <c r="C183" s="56" t="s">
        <v>113</v>
      </c>
      <c r="D183" s="49" t="s">
        <v>27</v>
      </c>
      <c r="E183" s="3" t="s">
        <v>21</v>
      </c>
      <c r="F183" s="4">
        <v>2500</v>
      </c>
      <c r="G183" s="4">
        <v>2500</v>
      </c>
      <c r="H183" s="4">
        <v>2500</v>
      </c>
      <c r="I183" s="4">
        <f t="shared" si="57"/>
        <v>0</v>
      </c>
      <c r="J183" s="4">
        <f t="shared" si="58"/>
        <v>0</v>
      </c>
      <c r="L183" s="39"/>
      <c r="M183" s="39"/>
      <c r="N183" s="39"/>
      <c r="O183" s="39"/>
      <c r="P183" s="39"/>
      <c r="Q183" s="38"/>
      <c r="R183" s="38"/>
      <c r="S183" s="38"/>
      <c r="T183" s="38"/>
      <c r="U183" s="38"/>
      <c r="V183" s="38"/>
      <c r="W183" s="38"/>
    </row>
    <row r="184" spans="1:23" s="13" customFormat="1" ht="27.6" x14ac:dyDescent="0.3">
      <c r="A184" s="55"/>
      <c r="B184" s="65"/>
      <c r="C184" s="56"/>
      <c r="D184" s="49"/>
      <c r="E184" s="3" t="s">
        <v>22</v>
      </c>
      <c r="F184" s="4">
        <v>17600</v>
      </c>
      <c r="G184" s="4">
        <v>13200</v>
      </c>
      <c r="H184" s="4">
        <v>13200</v>
      </c>
      <c r="I184" s="4">
        <f t="shared" si="57"/>
        <v>0</v>
      </c>
      <c r="J184" s="4">
        <f t="shared" si="58"/>
        <v>0</v>
      </c>
      <c r="L184" s="43"/>
      <c r="M184" s="43"/>
      <c r="N184" s="39"/>
      <c r="O184" s="39"/>
      <c r="P184" s="39"/>
      <c r="Q184" s="38"/>
      <c r="R184" s="38"/>
      <c r="S184" s="38"/>
      <c r="T184" s="38"/>
      <c r="U184" s="38"/>
      <c r="V184" s="38"/>
      <c r="W184" s="38"/>
    </row>
    <row r="185" spans="1:23" s="13" customFormat="1" ht="25.5" customHeight="1" x14ac:dyDescent="0.3">
      <c r="A185" s="55"/>
      <c r="B185" s="66"/>
      <c r="C185" s="56"/>
      <c r="D185" s="49"/>
      <c r="E185" s="3" t="s">
        <v>10</v>
      </c>
      <c r="F185" s="4">
        <v>1010688</v>
      </c>
      <c r="G185" s="4">
        <v>995582</v>
      </c>
      <c r="H185" s="4">
        <v>990582</v>
      </c>
      <c r="I185" s="4">
        <f t="shared" si="57"/>
        <v>5000</v>
      </c>
      <c r="J185" s="4">
        <f t="shared" si="58"/>
        <v>0</v>
      </c>
      <c r="L185" s="43"/>
      <c r="M185" s="43"/>
      <c r="N185" s="39"/>
      <c r="O185" s="39"/>
      <c r="P185" s="39"/>
      <c r="Q185" s="38"/>
      <c r="R185" s="38"/>
      <c r="S185" s="38"/>
      <c r="T185" s="38"/>
      <c r="U185" s="38"/>
      <c r="V185" s="38"/>
      <c r="W185" s="38"/>
    </row>
    <row r="186" spans="1:23" s="13" customFormat="1" ht="13.8" x14ac:dyDescent="0.3">
      <c r="A186" s="52" t="s">
        <v>114</v>
      </c>
      <c r="B186" s="53"/>
      <c r="C186" s="53"/>
      <c r="D186" s="53"/>
      <c r="E186" s="54"/>
      <c r="F186" s="15">
        <f>+F183+F184+F185</f>
        <v>1030788</v>
      </c>
      <c r="G186" s="15">
        <f t="shared" ref="G186:H186" si="62">+G183+G184+G185</f>
        <v>1011282</v>
      </c>
      <c r="H186" s="15">
        <f t="shared" si="62"/>
        <v>1006282</v>
      </c>
      <c r="I186" s="15">
        <f t="shared" si="57"/>
        <v>5000</v>
      </c>
      <c r="J186" s="15">
        <f t="shared" si="58"/>
        <v>0</v>
      </c>
      <c r="L186" s="39"/>
      <c r="M186" s="39"/>
      <c r="N186" s="39"/>
      <c r="O186" s="39"/>
      <c r="P186" s="39"/>
      <c r="Q186" s="38"/>
      <c r="R186" s="38"/>
      <c r="S186" s="38"/>
      <c r="T186" s="38"/>
      <c r="U186" s="38"/>
      <c r="V186" s="38"/>
      <c r="W186" s="38"/>
    </row>
    <row r="187" spans="1:23" s="13" customFormat="1" ht="41.4" x14ac:dyDescent="0.3">
      <c r="A187" s="67">
        <v>48</v>
      </c>
      <c r="B187" s="67">
        <v>30134490</v>
      </c>
      <c r="C187" s="68" t="s">
        <v>115</v>
      </c>
      <c r="D187" s="49" t="s">
        <v>27</v>
      </c>
      <c r="E187" s="3" t="s">
        <v>21</v>
      </c>
      <c r="F187" s="4">
        <v>2536</v>
      </c>
      <c r="G187" s="4">
        <v>2536</v>
      </c>
      <c r="H187" s="4">
        <v>2536</v>
      </c>
      <c r="I187" s="4">
        <f t="shared" si="57"/>
        <v>0</v>
      </c>
      <c r="J187" s="4">
        <f t="shared" si="58"/>
        <v>0</v>
      </c>
      <c r="L187" s="34"/>
      <c r="M187" s="34"/>
      <c r="N187" s="34"/>
      <c r="O187" s="34"/>
      <c r="P187" s="39"/>
      <c r="Q187" s="38"/>
      <c r="R187" s="38"/>
      <c r="S187" s="38"/>
      <c r="T187" s="38"/>
      <c r="U187" s="38"/>
      <c r="V187" s="38"/>
      <c r="W187" s="38"/>
    </row>
    <row r="188" spans="1:23" s="13" customFormat="1" ht="27.6" x14ac:dyDescent="0.3">
      <c r="A188" s="67"/>
      <c r="B188" s="67"/>
      <c r="C188" s="68"/>
      <c r="D188" s="49"/>
      <c r="E188" s="3" t="s">
        <v>22</v>
      </c>
      <c r="F188" s="4">
        <v>12681</v>
      </c>
      <c r="G188" s="4">
        <v>11800</v>
      </c>
      <c r="H188" s="4">
        <v>11800</v>
      </c>
      <c r="I188" s="4">
        <f t="shared" si="57"/>
        <v>0</v>
      </c>
      <c r="J188" s="4">
        <f t="shared" si="58"/>
        <v>0</v>
      </c>
      <c r="L188" s="44"/>
      <c r="M188" s="44"/>
      <c r="N188" s="42"/>
      <c r="O188" s="42"/>
      <c r="P188" s="39"/>
      <c r="Q188" s="38"/>
      <c r="R188" s="38"/>
      <c r="S188" s="38"/>
      <c r="T188" s="38"/>
      <c r="U188" s="38"/>
      <c r="V188" s="38"/>
      <c r="W188" s="38"/>
    </row>
    <row r="189" spans="1:23" s="13" customFormat="1" ht="27.6" x14ac:dyDescent="0.3">
      <c r="A189" s="67"/>
      <c r="B189" s="67"/>
      <c r="C189" s="68"/>
      <c r="D189" s="49"/>
      <c r="E189" s="3" t="s">
        <v>10</v>
      </c>
      <c r="F189" s="4">
        <v>906091</v>
      </c>
      <c r="G189" s="4">
        <v>906090</v>
      </c>
      <c r="H189" s="4">
        <v>899347</v>
      </c>
      <c r="I189" s="4">
        <f t="shared" si="57"/>
        <v>6743</v>
      </c>
      <c r="J189" s="4">
        <f t="shared" si="58"/>
        <v>0</v>
      </c>
      <c r="L189" s="44"/>
      <c r="M189" s="44"/>
      <c r="N189" s="42"/>
      <c r="O189" s="42"/>
      <c r="P189" s="39"/>
      <c r="Q189" s="38"/>
      <c r="R189" s="38"/>
      <c r="S189" s="38"/>
      <c r="T189" s="38"/>
      <c r="U189" s="38"/>
      <c r="V189" s="38"/>
      <c r="W189" s="38"/>
    </row>
    <row r="190" spans="1:23" s="13" customFormat="1" ht="13.8" x14ac:dyDescent="0.3">
      <c r="A190" s="52" t="s">
        <v>114</v>
      </c>
      <c r="B190" s="53"/>
      <c r="C190" s="53"/>
      <c r="D190" s="53"/>
      <c r="E190" s="54"/>
      <c r="F190" s="15">
        <f>+F187+F188+F189</f>
        <v>921308</v>
      </c>
      <c r="G190" s="15">
        <f t="shared" ref="G190:J190" si="63">+G187+G188+G189</f>
        <v>920426</v>
      </c>
      <c r="H190" s="15">
        <f t="shared" si="63"/>
        <v>913683</v>
      </c>
      <c r="I190" s="15">
        <f t="shared" si="63"/>
        <v>6743</v>
      </c>
      <c r="J190" s="15">
        <f t="shared" si="63"/>
        <v>0</v>
      </c>
      <c r="L190" s="39"/>
      <c r="M190" s="39"/>
      <c r="N190" s="39"/>
      <c r="O190" s="39"/>
      <c r="P190" s="39"/>
      <c r="Q190" s="38"/>
      <c r="R190" s="38"/>
      <c r="S190" s="38"/>
      <c r="T190" s="38"/>
      <c r="U190" s="38"/>
      <c r="V190" s="38"/>
      <c r="W190" s="38"/>
    </row>
    <row r="191" spans="1:23" s="13" customFormat="1" ht="25.5" customHeight="1" x14ac:dyDescent="0.3">
      <c r="A191" s="67">
        <v>49</v>
      </c>
      <c r="B191" s="67">
        <v>30354725</v>
      </c>
      <c r="C191" s="68" t="s">
        <v>116</v>
      </c>
      <c r="D191" s="49" t="s">
        <v>27</v>
      </c>
      <c r="E191" s="3" t="s">
        <v>21</v>
      </c>
      <c r="F191" s="4">
        <v>3000</v>
      </c>
      <c r="G191" s="4">
        <v>3000</v>
      </c>
      <c r="H191" s="4">
        <v>3000</v>
      </c>
      <c r="I191" s="4">
        <f t="shared" si="57"/>
        <v>0</v>
      </c>
      <c r="J191" s="4">
        <f t="shared" si="58"/>
        <v>0</v>
      </c>
      <c r="L191" s="42"/>
      <c r="M191" s="42"/>
      <c r="N191" s="40"/>
      <c r="O191" s="40"/>
      <c r="P191" s="39"/>
      <c r="Q191" s="38"/>
      <c r="R191" s="38"/>
      <c r="S191" s="38"/>
      <c r="T191" s="38"/>
      <c r="U191" s="38"/>
      <c r="V191" s="38"/>
      <c r="W191" s="38"/>
    </row>
    <row r="192" spans="1:23" s="13" customFormat="1" ht="27.6" x14ac:dyDescent="0.3">
      <c r="A192" s="67"/>
      <c r="B192" s="67"/>
      <c r="C192" s="68"/>
      <c r="D192" s="49"/>
      <c r="E192" s="3" t="s">
        <v>22</v>
      </c>
      <c r="F192" s="4">
        <v>15999</v>
      </c>
      <c r="G192" s="4">
        <v>12500</v>
      </c>
      <c r="H192" s="4">
        <v>12500</v>
      </c>
      <c r="I192" s="4">
        <f t="shared" si="57"/>
        <v>0</v>
      </c>
      <c r="J192" s="4">
        <f t="shared" si="58"/>
        <v>0</v>
      </c>
      <c r="L192" s="42"/>
      <c r="M192" s="42"/>
      <c r="N192" s="40"/>
      <c r="O192" s="40"/>
      <c r="P192" s="39"/>
      <c r="Q192" s="38"/>
      <c r="R192" s="38"/>
      <c r="S192" s="38"/>
      <c r="T192" s="38"/>
      <c r="U192" s="38"/>
      <c r="V192" s="38"/>
      <c r="W192" s="38"/>
    </row>
    <row r="193" spans="1:23" s="13" customFormat="1" ht="27.6" x14ac:dyDescent="0.3">
      <c r="A193" s="67"/>
      <c r="B193" s="67"/>
      <c r="C193" s="68"/>
      <c r="D193" s="49"/>
      <c r="E193" s="3" t="s">
        <v>10</v>
      </c>
      <c r="F193" s="4">
        <v>646863</v>
      </c>
      <c r="G193" s="4">
        <v>646863</v>
      </c>
      <c r="H193" s="4">
        <v>644863</v>
      </c>
      <c r="I193" s="4">
        <f t="shared" si="57"/>
        <v>2000</v>
      </c>
      <c r="J193" s="4">
        <f t="shared" si="58"/>
        <v>0</v>
      </c>
      <c r="L193" s="42"/>
      <c r="M193" s="42"/>
      <c r="N193" s="40"/>
      <c r="O193" s="40"/>
      <c r="P193" s="39"/>
      <c r="Q193" s="38"/>
      <c r="R193" s="38"/>
      <c r="S193" s="38"/>
      <c r="T193" s="38"/>
      <c r="U193" s="38"/>
      <c r="V193" s="38"/>
      <c r="W193" s="38"/>
    </row>
    <row r="194" spans="1:23" s="13" customFormat="1" ht="13.8" x14ac:dyDescent="0.3">
      <c r="A194" s="52" t="s">
        <v>114</v>
      </c>
      <c r="B194" s="53"/>
      <c r="C194" s="53"/>
      <c r="D194" s="53"/>
      <c r="E194" s="54"/>
      <c r="F194" s="15">
        <f>+F191+F192+F193</f>
        <v>665862</v>
      </c>
      <c r="G194" s="15">
        <f t="shared" ref="G194:J194" si="64">+G191+G192+G193</f>
        <v>662363</v>
      </c>
      <c r="H194" s="15">
        <f t="shared" si="64"/>
        <v>660363</v>
      </c>
      <c r="I194" s="15">
        <f t="shared" si="64"/>
        <v>2000</v>
      </c>
      <c r="J194" s="15">
        <f t="shared" si="64"/>
        <v>0</v>
      </c>
      <c r="L194" s="39"/>
      <c r="M194" s="39"/>
      <c r="N194" s="39"/>
      <c r="O194" s="39"/>
      <c r="P194" s="39"/>
      <c r="Q194" s="38"/>
      <c r="R194" s="38"/>
      <c r="S194" s="38"/>
      <c r="T194" s="38"/>
      <c r="U194" s="38"/>
      <c r="V194" s="38"/>
      <c r="W194" s="38"/>
    </row>
    <row r="195" spans="1:23" s="13" customFormat="1" ht="13.8" x14ac:dyDescent="0.3">
      <c r="A195" s="70" t="s">
        <v>108</v>
      </c>
      <c r="B195" s="70"/>
      <c r="C195" s="70"/>
      <c r="D195" s="70"/>
      <c r="E195" s="70"/>
      <c r="F195" s="27">
        <f>+F194+F190+F186+F182+F177+F174+F170+F167+F163+F160+F156+F152+F147+F145+F141+F136+F133+F125+F120+F116+F113+F109+F106+F104+F102+F100+F97+F94+F91+F88+F85+F82+F79+F75+F72+F69+F63+F61+F57+F54+F51+F46+F40+F36+F29+F24+F22+F20+F18</f>
        <v>76189554</v>
      </c>
      <c r="G195" s="27">
        <f t="shared" ref="G195:J195" si="65">+G194+G190+G186+G182+G177+G174+G170+G167+G163+G160+G156+G152+G147+G145+G141+G136+G133+G125+G120+G116+G113+G109+G106+G104+G102+G100+G97+G94+G91+G88+G85+G82+G79+G75+G72+G69+G63+G61+G57+G54+G51+G46+G40+G36+G29+G24+G22+G20+G18</f>
        <v>75844959</v>
      </c>
      <c r="H195" s="27">
        <f t="shared" si="65"/>
        <v>19218856</v>
      </c>
      <c r="I195" s="27">
        <f t="shared" si="65"/>
        <v>31533675</v>
      </c>
      <c r="J195" s="27">
        <f t="shared" si="65"/>
        <v>25092428</v>
      </c>
      <c r="L195" s="39"/>
      <c r="M195" s="39"/>
      <c r="N195" s="39"/>
      <c r="O195" s="39"/>
      <c r="P195" s="39"/>
      <c r="Q195" s="38"/>
      <c r="R195" s="38"/>
      <c r="S195" s="38"/>
      <c r="T195" s="38"/>
      <c r="U195" s="38"/>
      <c r="V195" s="38"/>
      <c r="W195" s="38"/>
    </row>
    <row r="196" spans="1:23" x14ac:dyDescent="0.3">
      <c r="I196" s="28"/>
      <c r="L196" s="29"/>
      <c r="M196" s="29"/>
      <c r="N196" s="29"/>
      <c r="O196" s="29"/>
      <c r="P196" s="45"/>
      <c r="Q196" s="29"/>
      <c r="R196" s="29"/>
      <c r="S196" s="29"/>
      <c r="T196" s="29"/>
      <c r="U196" s="29"/>
      <c r="V196" s="29"/>
      <c r="W196" s="29"/>
    </row>
    <row r="197" spans="1:23" x14ac:dyDescent="0.3"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</row>
    <row r="198" spans="1:23" x14ac:dyDescent="0.3"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</row>
    <row r="199" spans="1:23" ht="15" customHeight="1" x14ac:dyDescent="0.3">
      <c r="A199" s="71" t="s">
        <v>119</v>
      </c>
      <c r="B199" s="71"/>
      <c r="C199" s="71"/>
      <c r="D199" s="71"/>
      <c r="E199" s="71"/>
      <c r="F199" s="71"/>
      <c r="G199" s="71"/>
      <c r="H199" s="71"/>
      <c r="I199" s="71"/>
      <c r="J199" s="71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</row>
    <row r="200" spans="1:23" ht="41.4" x14ac:dyDescent="0.3">
      <c r="A200" s="18" t="s">
        <v>109</v>
      </c>
      <c r="B200" s="19" t="s">
        <v>0</v>
      </c>
      <c r="C200" s="19" t="s">
        <v>1</v>
      </c>
      <c r="D200" s="19" t="s">
        <v>2</v>
      </c>
      <c r="E200" s="19" t="s">
        <v>3</v>
      </c>
      <c r="F200" s="19" t="s">
        <v>4</v>
      </c>
      <c r="G200" s="19" t="s">
        <v>5</v>
      </c>
      <c r="H200" s="19" t="s">
        <v>6</v>
      </c>
      <c r="I200" s="19" t="s">
        <v>110</v>
      </c>
      <c r="J200" s="19" t="s">
        <v>111</v>
      </c>
      <c r="L200" s="30"/>
      <c r="M200" s="30"/>
      <c r="N200" s="30"/>
      <c r="O200" s="37"/>
      <c r="P200" s="31"/>
      <c r="Q200" s="29"/>
      <c r="R200" s="29"/>
      <c r="S200" s="29"/>
      <c r="T200" s="29"/>
      <c r="U200" s="29"/>
      <c r="V200" s="29"/>
      <c r="W200" s="29"/>
    </row>
    <row r="201" spans="1:23" ht="41.4" x14ac:dyDescent="0.3">
      <c r="A201" s="55">
        <v>1</v>
      </c>
      <c r="B201" s="49" t="s">
        <v>95</v>
      </c>
      <c r="C201" s="56" t="s">
        <v>96</v>
      </c>
      <c r="D201" s="56" t="s">
        <v>23</v>
      </c>
      <c r="E201" s="3" t="s">
        <v>97</v>
      </c>
      <c r="F201" s="4">
        <v>16360</v>
      </c>
      <c r="G201" s="4">
        <v>818</v>
      </c>
      <c r="H201" s="4">
        <v>818</v>
      </c>
      <c r="I201" s="4">
        <f>G201-H201</f>
        <v>0</v>
      </c>
      <c r="J201" s="4">
        <f>G201-H201-I201</f>
        <v>0</v>
      </c>
      <c r="L201" s="34"/>
      <c r="M201" s="34"/>
      <c r="N201" s="34"/>
      <c r="O201" s="34"/>
      <c r="P201" s="34"/>
      <c r="Q201" s="29"/>
      <c r="R201" s="29"/>
      <c r="S201" s="29"/>
      <c r="T201" s="29"/>
      <c r="U201" s="29"/>
      <c r="V201" s="29"/>
      <c r="W201" s="29"/>
    </row>
    <row r="202" spans="1:23" ht="41.4" x14ac:dyDescent="0.3">
      <c r="A202" s="55"/>
      <c r="B202" s="49"/>
      <c r="C202" s="56"/>
      <c r="D202" s="56"/>
      <c r="E202" s="3" t="s">
        <v>98</v>
      </c>
      <c r="F202" s="4">
        <v>163600</v>
      </c>
      <c r="G202" s="4">
        <v>151380</v>
      </c>
      <c r="H202" s="4">
        <v>0</v>
      </c>
      <c r="I202" s="4">
        <v>75690</v>
      </c>
      <c r="J202" s="4">
        <f t="shared" ref="J202:J205" si="66">G202-H202-I202</f>
        <v>75690</v>
      </c>
      <c r="L202" s="33"/>
      <c r="M202" s="33"/>
      <c r="N202" s="34"/>
      <c r="O202" s="34"/>
      <c r="P202" s="34"/>
      <c r="Q202" s="29"/>
      <c r="R202" s="29"/>
      <c r="S202" s="29"/>
      <c r="T202" s="29"/>
      <c r="U202" s="29"/>
      <c r="V202" s="29"/>
      <c r="W202" s="29"/>
    </row>
    <row r="203" spans="1:23" x14ac:dyDescent="0.3">
      <c r="A203" s="52" t="s">
        <v>114</v>
      </c>
      <c r="B203" s="53"/>
      <c r="C203" s="53"/>
      <c r="D203" s="53"/>
      <c r="E203" s="54"/>
      <c r="F203" s="23">
        <f>+F201+F202</f>
        <v>179960</v>
      </c>
      <c r="G203" s="23">
        <f t="shared" ref="G203:J203" si="67">+G201+G202</f>
        <v>152198</v>
      </c>
      <c r="H203" s="23">
        <f t="shared" si="67"/>
        <v>818</v>
      </c>
      <c r="I203" s="23">
        <f t="shared" si="67"/>
        <v>75690</v>
      </c>
      <c r="J203" s="23">
        <f t="shared" si="67"/>
        <v>75690</v>
      </c>
      <c r="L203" s="34"/>
      <c r="M203" s="34"/>
      <c r="N203" s="34"/>
      <c r="O203" s="34"/>
      <c r="P203" s="34"/>
      <c r="Q203" s="29"/>
      <c r="R203" s="29"/>
      <c r="S203" s="29"/>
      <c r="T203" s="29"/>
      <c r="U203" s="29"/>
      <c r="V203" s="29"/>
      <c r="W203" s="29"/>
    </row>
    <row r="204" spans="1:23" ht="41.4" x14ac:dyDescent="0.3">
      <c r="A204" s="55">
        <v>2</v>
      </c>
      <c r="B204" s="49" t="s">
        <v>99</v>
      </c>
      <c r="C204" s="56" t="s">
        <v>100</v>
      </c>
      <c r="D204" s="56" t="s">
        <v>23</v>
      </c>
      <c r="E204" s="3" t="s">
        <v>97</v>
      </c>
      <c r="F204" s="4">
        <v>2000</v>
      </c>
      <c r="G204" s="4">
        <v>2000</v>
      </c>
      <c r="H204" s="4">
        <v>1000</v>
      </c>
      <c r="I204" s="4">
        <v>1000</v>
      </c>
      <c r="J204" s="4">
        <f t="shared" si="66"/>
        <v>0</v>
      </c>
      <c r="L204" s="42"/>
      <c r="M204" s="42"/>
      <c r="N204" s="40"/>
      <c r="O204" s="40"/>
      <c r="P204" s="34"/>
      <c r="Q204" s="29"/>
      <c r="R204" s="29"/>
      <c r="S204" s="29"/>
      <c r="T204" s="29"/>
      <c r="U204" s="29"/>
      <c r="V204" s="29"/>
      <c r="W204" s="29"/>
    </row>
    <row r="205" spans="1:23" ht="41.4" x14ac:dyDescent="0.3">
      <c r="A205" s="55"/>
      <c r="B205" s="49"/>
      <c r="C205" s="56"/>
      <c r="D205" s="56"/>
      <c r="E205" s="3" t="s">
        <v>98</v>
      </c>
      <c r="F205" s="4">
        <v>199065</v>
      </c>
      <c r="G205" s="4">
        <v>199065</v>
      </c>
      <c r="H205" s="4">
        <v>0</v>
      </c>
      <c r="I205" s="4">
        <v>1</v>
      </c>
      <c r="J205" s="4">
        <f t="shared" si="66"/>
        <v>199064</v>
      </c>
      <c r="L205" s="42"/>
      <c r="M205" s="42"/>
      <c r="N205" s="40"/>
      <c r="O205" s="40"/>
      <c r="P205" s="34"/>
      <c r="Q205" s="29"/>
      <c r="R205" s="29"/>
      <c r="S205" s="29"/>
      <c r="T205" s="29"/>
      <c r="U205" s="29"/>
      <c r="V205" s="29"/>
      <c r="W205" s="29"/>
    </row>
    <row r="206" spans="1:23" x14ac:dyDescent="0.3">
      <c r="A206" s="52" t="s">
        <v>114</v>
      </c>
      <c r="B206" s="53"/>
      <c r="C206" s="53"/>
      <c r="D206" s="53"/>
      <c r="E206" s="54"/>
      <c r="F206" s="23">
        <f>+F204+F205</f>
        <v>201065</v>
      </c>
      <c r="G206" s="23">
        <f t="shared" ref="G206:J206" si="68">+G204+G205</f>
        <v>201065</v>
      </c>
      <c r="H206" s="23">
        <f t="shared" si="68"/>
        <v>1000</v>
      </c>
      <c r="I206" s="23">
        <f t="shared" si="68"/>
        <v>1001</v>
      </c>
      <c r="J206" s="23">
        <f t="shared" si="68"/>
        <v>199064</v>
      </c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</row>
    <row r="207" spans="1:23" x14ac:dyDescent="0.3">
      <c r="A207" s="69" t="s">
        <v>108</v>
      </c>
      <c r="B207" s="69"/>
      <c r="C207" s="69"/>
      <c r="D207" s="69"/>
      <c r="E207" s="69"/>
      <c r="F207" s="24">
        <f>+F203+F206</f>
        <v>381025</v>
      </c>
      <c r="G207" s="24">
        <f t="shared" ref="G207:J207" si="69">+G203+G206</f>
        <v>353263</v>
      </c>
      <c r="H207" s="24">
        <f t="shared" si="69"/>
        <v>1818</v>
      </c>
      <c r="I207" s="24">
        <f t="shared" si="69"/>
        <v>76691</v>
      </c>
      <c r="J207" s="24">
        <f t="shared" si="69"/>
        <v>274754</v>
      </c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</row>
    <row r="208" spans="1:23" x14ac:dyDescent="0.3"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</row>
    <row r="209" spans="12:23" x14ac:dyDescent="0.3"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</row>
    <row r="210" spans="12:23" x14ac:dyDescent="0.3"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</row>
    <row r="211" spans="12:23" x14ac:dyDescent="0.3"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</row>
  </sheetData>
  <mergeCells count="235">
    <mergeCell ref="A207:E207"/>
    <mergeCell ref="A203:E203"/>
    <mergeCell ref="A204:A205"/>
    <mergeCell ref="B204:B205"/>
    <mergeCell ref="C204:C205"/>
    <mergeCell ref="D204:D205"/>
    <mergeCell ref="A206:E206"/>
    <mergeCell ref="A195:E195"/>
    <mergeCell ref="A199:J199"/>
    <mergeCell ref="A201:A202"/>
    <mergeCell ref="B201:B202"/>
    <mergeCell ref="C201:C202"/>
    <mergeCell ref="D201:D202"/>
    <mergeCell ref="A190:E190"/>
    <mergeCell ref="A191:A193"/>
    <mergeCell ref="B191:B193"/>
    <mergeCell ref="C191:C193"/>
    <mergeCell ref="D191:D193"/>
    <mergeCell ref="A194:E194"/>
    <mergeCell ref="A183:A185"/>
    <mergeCell ref="B183:B185"/>
    <mergeCell ref="C183:C185"/>
    <mergeCell ref="D183:D185"/>
    <mergeCell ref="A186:E186"/>
    <mergeCell ref="A187:A189"/>
    <mergeCell ref="B187:B189"/>
    <mergeCell ref="C187:C189"/>
    <mergeCell ref="D187:D189"/>
    <mergeCell ref="A177:E177"/>
    <mergeCell ref="A178:A181"/>
    <mergeCell ref="B178:B181"/>
    <mergeCell ref="C178:C181"/>
    <mergeCell ref="D178:D181"/>
    <mergeCell ref="A182:E182"/>
    <mergeCell ref="A171:A173"/>
    <mergeCell ref="B171:B173"/>
    <mergeCell ref="C171:C173"/>
    <mergeCell ref="D171:D173"/>
    <mergeCell ref="A174:E174"/>
    <mergeCell ref="A175:A176"/>
    <mergeCell ref="B175:B176"/>
    <mergeCell ref="C175:C176"/>
    <mergeCell ref="D175:D176"/>
    <mergeCell ref="A167:E167"/>
    <mergeCell ref="A168:A169"/>
    <mergeCell ref="B168:B169"/>
    <mergeCell ref="C168:C169"/>
    <mergeCell ref="D168:D169"/>
    <mergeCell ref="A170:E170"/>
    <mergeCell ref="A161:A162"/>
    <mergeCell ref="B161:B162"/>
    <mergeCell ref="C161:C162"/>
    <mergeCell ref="D161:D162"/>
    <mergeCell ref="A163:E163"/>
    <mergeCell ref="A164:A166"/>
    <mergeCell ref="B164:B166"/>
    <mergeCell ref="C164:C166"/>
    <mergeCell ref="D164:D166"/>
    <mergeCell ref="A156:E156"/>
    <mergeCell ref="A157:A159"/>
    <mergeCell ref="B157:B159"/>
    <mergeCell ref="C157:C159"/>
    <mergeCell ref="D157:D159"/>
    <mergeCell ref="A160:E160"/>
    <mergeCell ref="A148:A151"/>
    <mergeCell ref="B148:B151"/>
    <mergeCell ref="C148:C151"/>
    <mergeCell ref="D148:D151"/>
    <mergeCell ref="A152:E152"/>
    <mergeCell ref="A153:A155"/>
    <mergeCell ref="B153:B155"/>
    <mergeCell ref="C153:C155"/>
    <mergeCell ref="D153:D155"/>
    <mergeCell ref="A147:E147"/>
    <mergeCell ref="A141:E141"/>
    <mergeCell ref="A142:A144"/>
    <mergeCell ref="B142:B144"/>
    <mergeCell ref="C142:C144"/>
    <mergeCell ref="D142:D144"/>
    <mergeCell ref="A145:E145"/>
    <mergeCell ref="A134:A135"/>
    <mergeCell ref="B134:B135"/>
    <mergeCell ref="C134:C135"/>
    <mergeCell ref="D134:D135"/>
    <mergeCell ref="A136:E136"/>
    <mergeCell ref="A137:A140"/>
    <mergeCell ref="B137:B140"/>
    <mergeCell ref="C137:C140"/>
    <mergeCell ref="D137:D140"/>
    <mergeCell ref="A121:A124"/>
    <mergeCell ref="B121:B124"/>
    <mergeCell ref="C121:C124"/>
    <mergeCell ref="D121:D124"/>
    <mergeCell ref="A125:E125"/>
    <mergeCell ref="A126:A132"/>
    <mergeCell ref="B126:B132"/>
    <mergeCell ref="C126:C132"/>
    <mergeCell ref="D126:D132"/>
    <mergeCell ref="A116:E116"/>
    <mergeCell ref="A117:A119"/>
    <mergeCell ref="B117:B119"/>
    <mergeCell ref="C117:C119"/>
    <mergeCell ref="D117:D119"/>
    <mergeCell ref="A120:E120"/>
    <mergeCell ref="A110:A112"/>
    <mergeCell ref="B110:B112"/>
    <mergeCell ref="C110:C112"/>
    <mergeCell ref="D110:D112"/>
    <mergeCell ref="A113:E113"/>
    <mergeCell ref="A114:A115"/>
    <mergeCell ref="B114:B115"/>
    <mergeCell ref="C114:C115"/>
    <mergeCell ref="D114:D115"/>
    <mergeCell ref="A109:E109"/>
    <mergeCell ref="A102:E102"/>
    <mergeCell ref="A104:E104"/>
    <mergeCell ref="A106:E106"/>
    <mergeCell ref="A107:A108"/>
    <mergeCell ref="B107:B108"/>
    <mergeCell ref="C107:C108"/>
    <mergeCell ref="D107:D108"/>
    <mergeCell ref="A97:E97"/>
    <mergeCell ref="A98:A99"/>
    <mergeCell ref="B98:B99"/>
    <mergeCell ref="C98:C99"/>
    <mergeCell ref="D98:D99"/>
    <mergeCell ref="A100:E100"/>
    <mergeCell ref="A92:A93"/>
    <mergeCell ref="B92:B93"/>
    <mergeCell ref="C92:C93"/>
    <mergeCell ref="D92:D93"/>
    <mergeCell ref="A94:E94"/>
    <mergeCell ref="A95:A96"/>
    <mergeCell ref="B95:B96"/>
    <mergeCell ref="C95:C96"/>
    <mergeCell ref="D95:D96"/>
    <mergeCell ref="A88:E88"/>
    <mergeCell ref="A89:A90"/>
    <mergeCell ref="B89:B90"/>
    <mergeCell ref="C89:C90"/>
    <mergeCell ref="D89:D90"/>
    <mergeCell ref="A91:E91"/>
    <mergeCell ref="A83:A84"/>
    <mergeCell ref="B83:B84"/>
    <mergeCell ref="C83:C84"/>
    <mergeCell ref="D83:D84"/>
    <mergeCell ref="A85:E85"/>
    <mergeCell ref="A86:A87"/>
    <mergeCell ref="B86:B87"/>
    <mergeCell ref="C86:C87"/>
    <mergeCell ref="D86:D87"/>
    <mergeCell ref="A82:E82"/>
    <mergeCell ref="A73:A74"/>
    <mergeCell ref="B73:B74"/>
    <mergeCell ref="C73:C74"/>
    <mergeCell ref="D73:D74"/>
    <mergeCell ref="A75:E75"/>
    <mergeCell ref="A76:A78"/>
    <mergeCell ref="B76:B78"/>
    <mergeCell ref="C76:C78"/>
    <mergeCell ref="D76:D78"/>
    <mergeCell ref="A58:A60"/>
    <mergeCell ref="B58:B60"/>
    <mergeCell ref="C58:C60"/>
    <mergeCell ref="D58:D60"/>
    <mergeCell ref="A61:E61"/>
    <mergeCell ref="A79:E79"/>
    <mergeCell ref="A80:A81"/>
    <mergeCell ref="B80:B81"/>
    <mergeCell ref="C80:C81"/>
    <mergeCell ref="D80:D81"/>
    <mergeCell ref="A70:A71"/>
    <mergeCell ref="A72:E72"/>
    <mergeCell ref="A46:E46"/>
    <mergeCell ref="A37:A39"/>
    <mergeCell ref="B37:B39"/>
    <mergeCell ref="C37:C39"/>
    <mergeCell ref="D37:D39"/>
    <mergeCell ref="A40:E40"/>
    <mergeCell ref="A41:A45"/>
    <mergeCell ref="B41:B45"/>
    <mergeCell ref="C41:C45"/>
    <mergeCell ref="D41:D45"/>
    <mergeCell ref="A29:E29"/>
    <mergeCell ref="A30:A35"/>
    <mergeCell ref="B30:B35"/>
    <mergeCell ref="C30:C35"/>
    <mergeCell ref="D30:D35"/>
    <mergeCell ref="A36:E36"/>
    <mergeCell ref="A25:A28"/>
    <mergeCell ref="B25:B28"/>
    <mergeCell ref="C25:C28"/>
    <mergeCell ref="D25:D28"/>
    <mergeCell ref="A12:E12"/>
    <mergeCell ref="A15:J15"/>
    <mergeCell ref="A18:E18"/>
    <mergeCell ref="A20:E20"/>
    <mergeCell ref="A22:E22"/>
    <mergeCell ref="A24:E24"/>
    <mergeCell ref="A8:E8"/>
    <mergeCell ref="A2:J2"/>
    <mergeCell ref="A5:E5"/>
    <mergeCell ref="A6:A7"/>
    <mergeCell ref="B6:B7"/>
    <mergeCell ref="C6:C7"/>
    <mergeCell ref="D6:D7"/>
    <mergeCell ref="A9:A10"/>
    <mergeCell ref="B9:B10"/>
    <mergeCell ref="C9:C10"/>
    <mergeCell ref="D9:D10"/>
    <mergeCell ref="A11:E11"/>
    <mergeCell ref="A51:E51"/>
    <mergeCell ref="B47:B50"/>
    <mergeCell ref="C47:C50"/>
    <mergeCell ref="D47:D50"/>
    <mergeCell ref="A47:A50"/>
    <mergeCell ref="B70:B71"/>
    <mergeCell ref="C70:C71"/>
    <mergeCell ref="D70:D71"/>
    <mergeCell ref="A57:E57"/>
    <mergeCell ref="A52:A53"/>
    <mergeCell ref="B52:B53"/>
    <mergeCell ref="C52:C53"/>
    <mergeCell ref="D52:D53"/>
    <mergeCell ref="A54:E54"/>
    <mergeCell ref="A55:A56"/>
    <mergeCell ref="B55:B56"/>
    <mergeCell ref="C55:C56"/>
    <mergeCell ref="D55:D56"/>
    <mergeCell ref="A69:E69"/>
    <mergeCell ref="A63:E63"/>
    <mergeCell ref="A64:A68"/>
    <mergeCell ref="B64:B68"/>
    <mergeCell ref="C64:C68"/>
    <mergeCell ref="D64:D6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Subt.31 V. CORE 10.01.23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Betsaida Riveros Vidal</dc:creator>
  <cp:lastModifiedBy>Liliana Borquez Muñoz</cp:lastModifiedBy>
  <cp:lastPrinted>2022-12-13T15:10:16Z</cp:lastPrinted>
  <dcterms:created xsi:type="dcterms:W3CDTF">2022-11-30T16:00:18Z</dcterms:created>
  <dcterms:modified xsi:type="dcterms:W3CDTF">2023-08-02T21:15:57Z</dcterms:modified>
</cp:coreProperties>
</file>